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250" windowHeight="9795" activeTab="1"/>
  </bookViews>
  <sheets>
    <sheet name="2023" sheetId="6" r:id="rId1"/>
    <sheet name="2024" sheetId="7" r:id="rId2"/>
    <sheet name="2025" sheetId="8" r:id="rId3"/>
  </sheets>
  <calcPr calcId="125725"/>
</workbook>
</file>

<file path=xl/calcChain.xml><?xml version="1.0" encoding="utf-8"?>
<calcChain xmlns="http://schemas.openxmlformats.org/spreadsheetml/2006/main">
  <c r="F71" i="8"/>
  <c r="F70"/>
  <c r="F69"/>
  <c r="F68"/>
  <c r="F67"/>
  <c r="F66"/>
  <c r="F65"/>
  <c r="F64"/>
  <c r="F62"/>
  <c r="F61"/>
  <c r="F60"/>
  <c r="F59"/>
  <c r="F58"/>
  <c r="F57"/>
  <c r="F56"/>
  <c r="E55"/>
  <c r="E75" s="1"/>
  <c r="D55"/>
  <c r="F55" s="1"/>
  <c r="E54"/>
  <c r="E74" s="1"/>
  <c r="D54"/>
  <c r="F54" s="1"/>
  <c r="E53"/>
  <c r="E73" s="1"/>
  <c r="F73" s="1"/>
  <c r="D53"/>
  <c r="D73" s="1"/>
  <c r="E52"/>
  <c r="F52" s="1"/>
  <c r="D52"/>
  <c r="F51"/>
  <c r="F50"/>
  <c r="F49"/>
  <c r="F48"/>
  <c r="F43"/>
  <c r="F42"/>
  <c r="F41"/>
  <c r="F40"/>
  <c r="F39"/>
  <c r="F38"/>
  <c r="F37"/>
  <c r="F36"/>
  <c r="F35"/>
  <c r="F34"/>
  <c r="F33"/>
  <c r="F32"/>
  <c r="E31"/>
  <c r="E30"/>
  <c r="D28"/>
  <c r="E27"/>
  <c r="D27"/>
  <c r="F27" s="1"/>
  <c r="E26"/>
  <c r="D26"/>
  <c r="F26" s="1"/>
  <c r="E25"/>
  <c r="E29" s="1"/>
  <c r="D25"/>
  <c r="D29" s="1"/>
  <c r="E24"/>
  <c r="F24" s="1"/>
  <c r="D24"/>
  <c r="F23"/>
  <c r="F22"/>
  <c r="F21"/>
  <c r="F20"/>
  <c r="F18"/>
  <c r="F17"/>
  <c r="F16"/>
  <c r="E14"/>
  <c r="D14"/>
  <c r="F14" s="1"/>
  <c r="E13"/>
  <c r="F13" s="1"/>
  <c r="D13"/>
  <c r="E12"/>
  <c r="F12" s="1"/>
  <c r="D12"/>
  <c r="E11"/>
  <c r="F11" s="1"/>
  <c r="D11"/>
  <c r="D72" s="1"/>
  <c r="F10"/>
  <c r="F9"/>
  <c r="F8"/>
  <c r="F7"/>
  <c r="F6"/>
  <c r="F5"/>
  <c r="F62" i="7"/>
  <c r="F74" i="8" l="1"/>
  <c r="F29"/>
  <c r="F31"/>
  <c r="F75"/>
  <c r="F25"/>
  <c r="E28"/>
  <c r="F28" s="1"/>
  <c r="D31"/>
  <c r="F53"/>
  <c r="E72"/>
  <c r="F72" s="1"/>
  <c r="D75"/>
  <c r="D30"/>
  <c r="F30" s="1"/>
  <c r="D74"/>
  <c r="E14" i="7"/>
  <c r="E13"/>
  <c r="E12"/>
  <c r="E11"/>
  <c r="D14"/>
  <c r="D13"/>
  <c r="D12"/>
  <c r="D11"/>
  <c r="E55"/>
  <c r="E54"/>
  <c r="E53"/>
  <c r="E52"/>
  <c r="D55"/>
  <c r="D54"/>
  <c r="D53"/>
  <c r="D52"/>
  <c r="F71" l="1"/>
  <c r="F70"/>
  <c r="F69"/>
  <c r="F68"/>
  <c r="F67"/>
  <c r="F66"/>
  <c r="F65"/>
  <c r="F64"/>
  <c r="F61"/>
  <c r="F60"/>
  <c r="F59"/>
  <c r="F58"/>
  <c r="F57"/>
  <c r="F56"/>
  <c r="E75"/>
  <c r="D75"/>
  <c r="D74"/>
  <c r="D73"/>
  <c r="D72"/>
  <c r="F51"/>
  <c r="F50"/>
  <c r="F49"/>
  <c r="F48"/>
  <c r="F43"/>
  <c r="F42"/>
  <c r="F41"/>
  <c r="F40"/>
  <c r="F39"/>
  <c r="F38"/>
  <c r="F37"/>
  <c r="F36"/>
  <c r="F35"/>
  <c r="F34"/>
  <c r="F33"/>
  <c r="F32"/>
  <c r="E27"/>
  <c r="F27" s="1"/>
  <c r="D27"/>
  <c r="D31" s="1"/>
  <c r="E26"/>
  <c r="E30" s="1"/>
  <c r="D26"/>
  <c r="E25"/>
  <c r="D25"/>
  <c r="D29" s="1"/>
  <c r="E24"/>
  <c r="E28" s="1"/>
  <c r="D24"/>
  <c r="D28" s="1"/>
  <c r="F23"/>
  <c r="F22"/>
  <c r="F21"/>
  <c r="F20"/>
  <c r="F18"/>
  <c r="F17"/>
  <c r="F16"/>
  <c r="F14"/>
  <c r="F12"/>
  <c r="F11"/>
  <c r="F10"/>
  <c r="F9"/>
  <c r="F8"/>
  <c r="F7"/>
  <c r="F6"/>
  <c r="F5"/>
  <c r="F71" i="6"/>
  <c r="F70"/>
  <c r="F69"/>
  <c r="F68"/>
  <c r="F67"/>
  <c r="F66"/>
  <c r="F65"/>
  <c r="F64"/>
  <c r="F61"/>
  <c r="F60"/>
  <c r="F59"/>
  <c r="F58"/>
  <c r="F57"/>
  <c r="F56"/>
  <c r="E55"/>
  <c r="D55"/>
  <c r="E54"/>
  <c r="D54"/>
  <c r="E53"/>
  <c r="D53"/>
  <c r="E52"/>
  <c r="D52"/>
  <c r="F51"/>
  <c r="F50"/>
  <c r="F49"/>
  <c r="F48"/>
  <c r="F43"/>
  <c r="F42"/>
  <c r="F41"/>
  <c r="F40"/>
  <c r="F39"/>
  <c r="F38"/>
  <c r="F37"/>
  <c r="F36"/>
  <c r="F35"/>
  <c r="F34"/>
  <c r="F33"/>
  <c r="F32"/>
  <c r="E27"/>
  <c r="E31" s="1"/>
  <c r="D27"/>
  <c r="D31" s="1"/>
  <c r="E26"/>
  <c r="E30" s="1"/>
  <c r="D26"/>
  <c r="D30" s="1"/>
  <c r="E25"/>
  <c r="E29" s="1"/>
  <c r="D25"/>
  <c r="D29" s="1"/>
  <c r="E24"/>
  <c r="E28" s="1"/>
  <c r="D24"/>
  <c r="F23"/>
  <c r="F22"/>
  <c r="F21"/>
  <c r="F20"/>
  <c r="F18"/>
  <c r="F17"/>
  <c r="F16"/>
  <c r="E14"/>
  <c r="D14"/>
  <c r="E13"/>
  <c r="D13"/>
  <c r="E12"/>
  <c r="D12"/>
  <c r="E11"/>
  <c r="D11"/>
  <c r="F10"/>
  <c r="F9"/>
  <c r="F8"/>
  <c r="F7"/>
  <c r="F6"/>
  <c r="F5"/>
  <c r="F26" i="7" l="1"/>
  <c r="F24" i="6"/>
  <c r="F30"/>
  <c r="F53" i="7"/>
  <c r="E72"/>
  <c r="F72" s="1"/>
  <c r="E74"/>
  <c r="F74" s="1"/>
  <c r="F13"/>
  <c r="F25"/>
  <c r="F75"/>
  <c r="F28"/>
  <c r="F24"/>
  <c r="D30"/>
  <c r="F30" s="1"/>
  <c r="E31"/>
  <c r="F31" s="1"/>
  <c r="F52"/>
  <c r="E73"/>
  <c r="F73" s="1"/>
  <c r="F55"/>
  <c r="E29"/>
  <c r="F29" s="1"/>
  <c r="F54"/>
  <c r="F26" i="6"/>
  <c r="F25"/>
  <c r="F14"/>
  <c r="F55"/>
  <c r="F31"/>
  <c r="F54"/>
  <c r="E74"/>
  <c r="F52"/>
  <c r="F12"/>
  <c r="E73"/>
  <c r="E72"/>
  <c r="D74"/>
  <c r="D75"/>
  <c r="F11"/>
  <c r="F29"/>
  <c r="F13"/>
  <c r="F53"/>
  <c r="D73"/>
  <c r="D28"/>
  <c r="F28" s="1"/>
  <c r="E75"/>
  <c r="F27"/>
  <c r="D72"/>
  <c r="F73" l="1"/>
  <c r="F74"/>
  <c r="F72"/>
  <c r="F75"/>
</calcChain>
</file>

<file path=xl/sharedStrings.xml><?xml version="1.0" encoding="utf-8"?>
<sst xmlns="http://schemas.openxmlformats.org/spreadsheetml/2006/main" count="450" uniqueCount="40">
  <si>
    <r>
      <t xml:space="preserve"> т.м</t>
    </r>
    <r>
      <rPr>
        <b/>
        <vertAlign val="superscript"/>
        <sz val="10"/>
        <rFont val="Arial Cyr"/>
        <charset val="204"/>
      </rPr>
      <t>3</t>
    </r>
  </si>
  <si>
    <t>Деловая древесина</t>
  </si>
  <si>
    <t>Ликвидная древесина</t>
  </si>
  <si>
    <t>Общая масса</t>
  </si>
  <si>
    <t>га</t>
  </si>
  <si>
    <t>Всего рубок</t>
  </si>
  <si>
    <r>
      <t>т.м</t>
    </r>
    <r>
      <rPr>
        <b/>
        <vertAlign val="superscript"/>
        <sz val="10"/>
        <rFont val="Arial Cyr"/>
        <charset val="204"/>
      </rPr>
      <t>3</t>
    </r>
  </si>
  <si>
    <t>Рубки главного пользования</t>
  </si>
  <si>
    <r>
      <t>т.м</t>
    </r>
    <r>
      <rPr>
        <vertAlign val="superscript"/>
        <sz val="10"/>
        <rFont val="Arial Cyr"/>
        <family val="2"/>
        <charset val="204"/>
      </rPr>
      <t>3</t>
    </r>
  </si>
  <si>
    <t>Уборка захламленности</t>
  </si>
  <si>
    <t>Обшая масса</t>
  </si>
  <si>
    <t>Разрубка и расчистка квартальных просек</t>
  </si>
  <si>
    <t>Сплошные санитарные рубки</t>
  </si>
  <si>
    <t>Прочие (всего)</t>
  </si>
  <si>
    <t>5.</t>
  </si>
  <si>
    <t>Рубки реконструкции</t>
  </si>
  <si>
    <t xml:space="preserve">Рубки обновления и формирован. </t>
  </si>
  <si>
    <t>т.м3</t>
  </si>
  <si>
    <t>Выборочные санрубки</t>
  </si>
  <si>
    <t>Проходные</t>
  </si>
  <si>
    <t>Прореживание</t>
  </si>
  <si>
    <t>Рубки ухода за лесом всего</t>
  </si>
  <si>
    <t>Уход в молодняках (всего)</t>
  </si>
  <si>
    <t>Прочистки</t>
  </si>
  <si>
    <t>Осветление</t>
  </si>
  <si>
    <t>в том числе :</t>
  </si>
  <si>
    <t>Рубки промежуточного пользования  (всего)</t>
  </si>
  <si>
    <t>Проведение несплошных рубок</t>
  </si>
  <si>
    <t>Отвод лесосек промежуточного
пользования</t>
  </si>
  <si>
    <t>Отвод лесосек главного
пользования</t>
  </si>
  <si>
    <t>% выполнения</t>
  </si>
  <si>
    <t>Факт</t>
  </si>
  <si>
    <t>План</t>
  </si>
  <si>
    <t>Ед.
изм.</t>
  </si>
  <si>
    <t>Показатели</t>
  </si>
  <si>
    <t>№№
пп</t>
  </si>
  <si>
    <t xml:space="preserve">А  Н  А  Л  И  З  </t>
  </si>
  <si>
    <t>выполнения лесохозяйственных мероприятий по ГЛХУ "Глусский лесхоз" за декабрь 2023 года</t>
  </si>
  <si>
    <t>выполнения лесохозяйственных мероприятий по Глусскому лесхозу за ноябрь 2024 года</t>
  </si>
  <si>
    <t>выполнения лесохозяйственных мероприятий по Глусскому лесхозу за декабрь 2024 года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</si>
</sst>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14">
    <font>
      <sz val="11"/>
      <color theme="1"/>
      <name val="Calibri"/>
      <family val="2"/>
      <charset val="1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vertAlign val="superscript"/>
      <sz val="10"/>
      <name val="Arial Cyr"/>
      <charset val="204"/>
    </font>
    <font>
      <sz val="12"/>
      <name val="Arial Cyr"/>
      <family val="2"/>
      <charset val="204"/>
    </font>
    <font>
      <vertAlign val="superscript"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charset val="204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10" fillId="0" borderId="0"/>
  </cellStyleXfs>
  <cellXfs count="37">
    <xf numFmtId="0" fontId="0" fillId="0" borderId="0" xfId="0"/>
    <xf numFmtId="0" fontId="1" fillId="0" borderId="0" xfId="1"/>
    <xf numFmtId="164" fontId="3" fillId="0" borderId="1" xfId="2" applyNumberFormat="1" applyFont="1" applyBorder="1" applyAlignment="1" applyProtection="1">
      <alignment horizontal="center" vertical="center"/>
      <protection hidden="1"/>
    </xf>
    <xf numFmtId="165" fontId="3" fillId="0" borderId="1" xfId="1" applyNumberFormat="1" applyFont="1" applyBorder="1" applyAlignment="1" applyProtection="1">
      <alignment horizontal="center" vertical="center"/>
      <protection hidden="1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0" fontId="1" fillId="0" borderId="1" xfId="1" applyBorder="1"/>
    <xf numFmtId="0" fontId="3" fillId="0" borderId="1" xfId="1" applyFont="1" applyBorder="1" applyAlignment="1">
      <alignment wrapText="1"/>
    </xf>
    <xf numFmtId="0" fontId="5" fillId="0" borderId="1" xfId="1" applyFont="1" applyBorder="1"/>
    <xf numFmtId="0" fontId="1" fillId="0" borderId="1" xfId="1" applyBorder="1" applyAlignment="1">
      <alignment horizontal="center" vertical="top"/>
    </xf>
    <xf numFmtId="0" fontId="3" fillId="0" borderId="1" xfId="1" applyFont="1" applyBorder="1" applyAlignment="1">
      <alignment horizontal="center" vertical="top"/>
    </xf>
    <xf numFmtId="165" fontId="1" fillId="0" borderId="1" xfId="1" applyNumberFormat="1" applyBorder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/>
    <xf numFmtId="0" fontId="8" fillId="0" borderId="1" xfId="1" applyFont="1" applyBorder="1"/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wrapText="1"/>
    </xf>
    <xf numFmtId="0" fontId="9" fillId="0" borderId="1" xfId="1" applyFont="1" applyBorder="1"/>
    <xf numFmtId="0" fontId="1" fillId="0" borderId="1" xfId="1" applyNumberForma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1" fillId="0" borderId="1" xfId="1" applyBorder="1" applyAlignment="1">
      <alignment horizontal="center" vertical="center"/>
    </xf>
    <xf numFmtId="165" fontId="1" fillId="0" borderId="1" xfId="1" applyNumberFormat="1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1" fillId="2" borderId="1" xfId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 applyProtection="1">
      <alignment horizontal="center" vertical="center"/>
      <protection hidden="1"/>
    </xf>
    <xf numFmtId="165" fontId="1" fillId="2" borderId="1" xfId="1" applyNumberFormat="1" applyFont="1" applyFill="1" applyBorder="1" applyAlignment="1" applyProtection="1">
      <alignment horizontal="center" vertical="center"/>
      <protection hidden="1"/>
    </xf>
    <xf numFmtId="165" fontId="1" fillId="2" borderId="1" xfId="1" applyNumberFormat="1" applyFill="1" applyBorder="1" applyAlignment="1" applyProtection="1">
      <alignment horizontal="center" vertical="center"/>
      <protection hidden="1"/>
    </xf>
    <xf numFmtId="165" fontId="12" fillId="0" borderId="1" xfId="1" applyNumberFormat="1" applyFont="1" applyBorder="1" applyAlignment="1" applyProtection="1">
      <alignment horizontal="center" vertical="center"/>
      <protection hidden="1"/>
    </xf>
    <xf numFmtId="165" fontId="13" fillId="0" borderId="1" xfId="1" applyNumberFormat="1" applyFont="1" applyBorder="1" applyAlignment="1" applyProtection="1">
      <alignment horizontal="center" vertical="center"/>
      <protection hidden="1"/>
    </xf>
    <xf numFmtId="0" fontId="11" fillId="0" borderId="0" xfId="1" applyFont="1" applyAlignment="1">
      <alignment horizontal="center"/>
    </xf>
    <xf numFmtId="0" fontId="11" fillId="0" borderId="0" xfId="3" applyFont="1" applyAlignment="1" applyProtection="1">
      <alignment horizontal="center" wrapText="1"/>
      <protection locked="0"/>
    </xf>
  </cellXfs>
  <cellStyles count="4">
    <cellStyle name="Обычный" xfId="0" builtinId="0"/>
    <cellStyle name="Обычный 2" xfId="3"/>
    <cellStyle name="Обычный_Анализ" xfId="1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"/>
  <sheetViews>
    <sheetView workbookViewId="0">
      <selection activeCell="K18" sqref="K18"/>
    </sheetView>
  </sheetViews>
  <sheetFormatPr defaultRowHeight="15"/>
  <cols>
    <col min="1" max="1" width="7.140625" customWidth="1"/>
    <col min="2" max="2" width="33" customWidth="1"/>
  </cols>
  <sheetData>
    <row r="1" spans="1:7" s="1" customFormat="1" ht="17.25" customHeight="1">
      <c r="A1" s="35" t="s">
        <v>36</v>
      </c>
      <c r="B1" s="35"/>
      <c r="C1" s="35"/>
      <c r="D1" s="35"/>
      <c r="E1" s="35"/>
      <c r="F1" s="35"/>
    </row>
    <row r="2" spans="1:7" s="1" customFormat="1" ht="30" customHeight="1">
      <c r="A2" s="36" t="s">
        <v>37</v>
      </c>
      <c r="B2" s="36"/>
      <c r="C2" s="36"/>
      <c r="D2" s="36"/>
      <c r="E2" s="36"/>
      <c r="F2" s="36"/>
      <c r="G2" s="26"/>
    </row>
    <row r="3" spans="1:7" s="1" customFormat="1" ht="12.75">
      <c r="A3" s="26"/>
      <c r="B3" s="26"/>
      <c r="C3" s="26"/>
      <c r="D3" s="28"/>
      <c r="E3" s="26"/>
      <c r="F3" s="26"/>
      <c r="G3" s="26"/>
    </row>
    <row r="4" spans="1:7" s="1" customFormat="1" ht="38.25">
      <c r="A4" s="25" t="s">
        <v>35</v>
      </c>
      <c r="B4" s="22" t="s">
        <v>34</v>
      </c>
      <c r="C4" s="25" t="s">
        <v>33</v>
      </c>
      <c r="D4" s="29" t="s">
        <v>32</v>
      </c>
      <c r="E4" s="12" t="s">
        <v>31</v>
      </c>
      <c r="F4" s="24" t="s">
        <v>30</v>
      </c>
    </row>
    <row r="5" spans="1:7" s="1" customFormat="1" ht="25.5">
      <c r="A5" s="9">
        <v>1</v>
      </c>
      <c r="B5" s="18" t="s">
        <v>29</v>
      </c>
      <c r="C5" s="4" t="s">
        <v>4</v>
      </c>
      <c r="D5" s="30">
        <v>580</v>
      </c>
      <c r="E5" s="3">
        <v>296.5</v>
      </c>
      <c r="F5" s="2">
        <f t="shared" ref="F5:F68" si="0">E5/D5</f>
        <v>0.51120689655172413</v>
      </c>
    </row>
    <row r="6" spans="1:7" s="1" customFormat="1" ht="25.5">
      <c r="A6" s="9">
        <v>2</v>
      </c>
      <c r="B6" s="18" t="s">
        <v>28</v>
      </c>
      <c r="C6" s="4" t="s">
        <v>4</v>
      </c>
      <c r="D6" s="30">
        <v>1800</v>
      </c>
      <c r="E6" s="3">
        <v>173.1</v>
      </c>
      <c r="F6" s="2">
        <f t="shared" si="0"/>
        <v>9.6166666666666664E-2</v>
      </c>
    </row>
    <row r="7" spans="1:7" s="1" customFormat="1" ht="12.75">
      <c r="A7" s="9">
        <v>3</v>
      </c>
      <c r="B7" s="18" t="s">
        <v>27</v>
      </c>
      <c r="C7" s="4" t="s">
        <v>4</v>
      </c>
      <c r="D7" s="30">
        <v>0</v>
      </c>
      <c r="E7" s="33">
        <v>54.4</v>
      </c>
      <c r="F7" s="2" t="e">
        <f t="shared" si="0"/>
        <v>#DIV/0!</v>
      </c>
    </row>
    <row r="8" spans="1:7" s="1" customFormat="1" ht="14.25">
      <c r="A8" s="9"/>
      <c r="B8" s="14" t="s">
        <v>3</v>
      </c>
      <c r="C8" s="12" t="s">
        <v>8</v>
      </c>
      <c r="D8" s="31">
        <v>0</v>
      </c>
      <c r="E8" s="34">
        <v>7.5</v>
      </c>
      <c r="F8" s="2" t="e">
        <f t="shared" si="0"/>
        <v>#DIV/0!</v>
      </c>
    </row>
    <row r="9" spans="1:7" s="1" customFormat="1" ht="14.25">
      <c r="A9" s="9"/>
      <c r="B9" s="14" t="s">
        <v>2</v>
      </c>
      <c r="C9" s="12" t="s">
        <v>8</v>
      </c>
      <c r="D9" s="32">
        <v>0</v>
      </c>
      <c r="E9" s="34">
        <v>7.5</v>
      </c>
      <c r="F9" s="2" t="e">
        <f t="shared" si="0"/>
        <v>#DIV/0!</v>
      </c>
    </row>
    <row r="10" spans="1:7" s="1" customFormat="1" ht="14.25">
      <c r="A10" s="9"/>
      <c r="B10" s="14" t="s">
        <v>1</v>
      </c>
      <c r="C10" s="12" t="s">
        <v>8</v>
      </c>
      <c r="D10" s="32">
        <v>0</v>
      </c>
      <c r="E10" s="34">
        <v>4.7</v>
      </c>
      <c r="F10" s="2" t="e">
        <f t="shared" si="0"/>
        <v>#DIV/0!</v>
      </c>
    </row>
    <row r="11" spans="1:7" s="1" customFormat="1" ht="25.5">
      <c r="A11" s="9">
        <v>4</v>
      </c>
      <c r="B11" s="18" t="s">
        <v>26</v>
      </c>
      <c r="C11" s="4" t="s">
        <v>4</v>
      </c>
      <c r="D11" s="30">
        <f>D16+D20+D32+D36+D40+D44+D48</f>
        <v>2792</v>
      </c>
      <c r="E11" s="3">
        <f t="shared" ref="E11:E14" si="1">E16+E20+E32+E36+E40+E44+E48</f>
        <v>1897.5</v>
      </c>
      <c r="F11" s="2">
        <f t="shared" si="0"/>
        <v>0.67962034383954151</v>
      </c>
    </row>
    <row r="12" spans="1:7" s="1" customFormat="1" ht="14.25">
      <c r="A12" s="9"/>
      <c r="B12" s="5" t="s">
        <v>3</v>
      </c>
      <c r="C12" s="4" t="s">
        <v>6</v>
      </c>
      <c r="D12" s="30">
        <f>D17+D21+D33+D37+D41+D45+D49</f>
        <v>65.099999999999994</v>
      </c>
      <c r="E12" s="3">
        <f>E17+E21+E33+E37+E41+E45+E49</f>
        <v>40.5</v>
      </c>
      <c r="F12" s="2">
        <f t="shared" si="0"/>
        <v>0.62211981566820285</v>
      </c>
    </row>
    <row r="13" spans="1:7" s="1" customFormat="1" ht="14.25">
      <c r="A13" s="9"/>
      <c r="B13" s="5" t="s">
        <v>2</v>
      </c>
      <c r="C13" s="4" t="s">
        <v>6</v>
      </c>
      <c r="D13" s="30">
        <f>D18+D22+D34+D38+D42+D46+D50</f>
        <v>63</v>
      </c>
      <c r="E13" s="3">
        <f t="shared" si="1"/>
        <v>36.9</v>
      </c>
      <c r="F13" s="2">
        <f t="shared" si="0"/>
        <v>0.58571428571428574</v>
      </c>
    </row>
    <row r="14" spans="1:7" s="1" customFormat="1" ht="12.75">
      <c r="A14" s="20"/>
      <c r="B14" s="5" t="s">
        <v>1</v>
      </c>
      <c r="C14" s="4" t="s">
        <v>17</v>
      </c>
      <c r="D14" s="30">
        <f>D19+D23+D35+D39+D43+D47+D51</f>
        <v>29.700000000000003</v>
      </c>
      <c r="E14" s="3">
        <f t="shared" si="1"/>
        <v>13.8</v>
      </c>
      <c r="F14" s="2">
        <f t="shared" si="0"/>
        <v>0.46464646464646464</v>
      </c>
    </row>
    <row r="15" spans="1:7" s="1" customFormat="1" ht="12.75">
      <c r="A15" s="20"/>
      <c r="B15" s="13" t="s">
        <v>25</v>
      </c>
      <c r="C15" s="22"/>
      <c r="D15" s="32"/>
      <c r="E15" s="11"/>
      <c r="F15" s="2"/>
    </row>
    <row r="16" spans="1:7" s="1" customFormat="1" ht="12.75">
      <c r="A16" s="21">
        <v>4.0999999999999996</v>
      </c>
      <c r="B16" s="16" t="s">
        <v>24</v>
      </c>
      <c r="C16" s="4" t="s">
        <v>4</v>
      </c>
      <c r="D16" s="30">
        <v>375</v>
      </c>
      <c r="E16" s="3">
        <v>419.3</v>
      </c>
      <c r="F16" s="2">
        <f t="shared" si="0"/>
        <v>1.1181333333333334</v>
      </c>
    </row>
    <row r="17" spans="1:6" s="1" customFormat="1" ht="14.25">
      <c r="A17" s="20"/>
      <c r="B17" s="13" t="s">
        <v>3</v>
      </c>
      <c r="C17" s="12" t="s">
        <v>8</v>
      </c>
      <c r="D17" s="32">
        <v>1.5</v>
      </c>
      <c r="E17" s="11">
        <v>2.9</v>
      </c>
      <c r="F17" s="2">
        <f t="shared" si="0"/>
        <v>1.9333333333333333</v>
      </c>
    </row>
    <row r="18" spans="1:6" s="1" customFormat="1" ht="14.25">
      <c r="A18" s="9"/>
      <c r="B18" s="13" t="s">
        <v>2</v>
      </c>
      <c r="C18" s="12" t="s">
        <v>8</v>
      </c>
      <c r="D18" s="32">
        <v>0.3</v>
      </c>
      <c r="E18" s="11"/>
      <c r="F18" s="2">
        <f t="shared" si="0"/>
        <v>0</v>
      </c>
    </row>
    <row r="19" spans="1:6" s="1" customFormat="1" ht="14.25">
      <c r="A19" s="9"/>
      <c r="B19" s="13" t="s">
        <v>1</v>
      </c>
      <c r="C19" s="12" t="s">
        <v>8</v>
      </c>
      <c r="D19" s="32"/>
      <c r="E19" s="11"/>
      <c r="F19" s="2"/>
    </row>
    <row r="20" spans="1:6" s="1" customFormat="1" ht="12.75">
      <c r="A20" s="17">
        <v>4.2</v>
      </c>
      <c r="B20" s="16" t="s">
        <v>23</v>
      </c>
      <c r="C20" s="4" t="s">
        <v>4</v>
      </c>
      <c r="D20" s="30">
        <v>81</v>
      </c>
      <c r="E20" s="3">
        <v>60.9</v>
      </c>
      <c r="F20" s="2">
        <f t="shared" si="0"/>
        <v>0.75185185185185188</v>
      </c>
    </row>
    <row r="21" spans="1:6" s="1" customFormat="1" ht="14.25">
      <c r="A21" s="9"/>
      <c r="B21" s="15" t="s">
        <v>3</v>
      </c>
      <c r="C21" s="12" t="s">
        <v>8</v>
      </c>
      <c r="D21" s="32">
        <v>1.5</v>
      </c>
      <c r="E21" s="11">
        <v>0.8</v>
      </c>
      <c r="F21" s="2">
        <f t="shared" si="0"/>
        <v>0.53333333333333333</v>
      </c>
    </row>
    <row r="22" spans="1:6" s="1" customFormat="1" ht="14.25">
      <c r="A22" s="9"/>
      <c r="B22" s="6" t="s">
        <v>2</v>
      </c>
      <c r="C22" s="12" t="s">
        <v>8</v>
      </c>
      <c r="D22" s="32">
        <v>0.6</v>
      </c>
      <c r="E22" s="11">
        <v>0.1</v>
      </c>
      <c r="F22" s="2">
        <f t="shared" si="0"/>
        <v>0.16666666666666669</v>
      </c>
    </row>
    <row r="23" spans="1:6" s="1" customFormat="1" ht="14.25">
      <c r="A23" s="9"/>
      <c r="B23" s="6" t="s">
        <v>1</v>
      </c>
      <c r="C23" s="12" t="s">
        <v>8</v>
      </c>
      <c r="D23" s="32"/>
      <c r="E23" s="11"/>
      <c r="F23" s="2" t="e">
        <f t="shared" si="0"/>
        <v>#DIV/0!</v>
      </c>
    </row>
    <row r="24" spans="1:6" s="1" customFormat="1" ht="12.75">
      <c r="A24" s="9"/>
      <c r="B24" s="5" t="s">
        <v>22</v>
      </c>
      <c r="C24" s="4" t="s">
        <v>4</v>
      </c>
      <c r="D24" s="30">
        <f t="shared" ref="D24:E27" si="2">D20+D16</f>
        <v>456</v>
      </c>
      <c r="E24" s="3">
        <f t="shared" si="2"/>
        <v>480.2</v>
      </c>
      <c r="F24" s="2">
        <f t="shared" si="0"/>
        <v>1.0530701754385965</v>
      </c>
    </row>
    <row r="25" spans="1:6" s="1" customFormat="1" ht="14.25">
      <c r="A25" s="9"/>
      <c r="B25" s="5" t="s">
        <v>3</v>
      </c>
      <c r="C25" s="4" t="s">
        <v>6</v>
      </c>
      <c r="D25" s="30">
        <f t="shared" si="2"/>
        <v>3</v>
      </c>
      <c r="E25" s="3">
        <f t="shared" si="2"/>
        <v>3.7</v>
      </c>
      <c r="F25" s="2">
        <f t="shared" si="0"/>
        <v>1.2333333333333334</v>
      </c>
    </row>
    <row r="26" spans="1:6" s="1" customFormat="1" ht="14.25">
      <c r="A26" s="9"/>
      <c r="B26" s="5" t="s">
        <v>2</v>
      </c>
      <c r="C26" s="4" t="s">
        <v>6</v>
      </c>
      <c r="D26" s="30">
        <f t="shared" si="2"/>
        <v>0.89999999999999991</v>
      </c>
      <c r="E26" s="3">
        <f t="shared" si="2"/>
        <v>0.1</v>
      </c>
      <c r="F26" s="2">
        <f t="shared" si="0"/>
        <v>0.11111111111111113</v>
      </c>
    </row>
    <row r="27" spans="1:6" s="1" customFormat="1" ht="14.25">
      <c r="A27" s="9"/>
      <c r="B27" s="5" t="s">
        <v>1</v>
      </c>
      <c r="C27" s="4" t="s">
        <v>6</v>
      </c>
      <c r="D27" s="30">
        <f t="shared" si="2"/>
        <v>0</v>
      </c>
      <c r="E27" s="3">
        <f t="shared" si="2"/>
        <v>0</v>
      </c>
      <c r="F27" s="2" t="e">
        <f t="shared" si="0"/>
        <v>#DIV/0!</v>
      </c>
    </row>
    <row r="28" spans="1:6" s="1" customFormat="1" ht="12.75">
      <c r="A28" s="9"/>
      <c r="B28" s="19" t="s">
        <v>21</v>
      </c>
      <c r="C28" s="4" t="s">
        <v>4</v>
      </c>
      <c r="D28" s="30">
        <f>D24+D32+D36</f>
        <v>1806</v>
      </c>
      <c r="E28" s="3">
        <f>E24+E32+E36</f>
        <v>1136.5</v>
      </c>
      <c r="F28" s="2">
        <f>E28/D28</f>
        <v>0.62929125138427466</v>
      </c>
    </row>
    <row r="29" spans="1:6" s="1" customFormat="1" ht="14.25">
      <c r="A29" s="9"/>
      <c r="B29" s="5" t="s">
        <v>3</v>
      </c>
      <c r="C29" s="4" t="s">
        <v>6</v>
      </c>
      <c r="D29" s="30">
        <f>D25+D33+D37</f>
        <v>49.1</v>
      </c>
      <c r="E29" s="3">
        <f t="shared" ref="E29:E31" si="3">E25+E33+E37</f>
        <v>30.1</v>
      </c>
      <c r="F29" s="2">
        <f t="shared" si="0"/>
        <v>0.61303462321792257</v>
      </c>
    </row>
    <row r="30" spans="1:6" s="1" customFormat="1" ht="14.25">
      <c r="A30" s="9"/>
      <c r="B30" s="5" t="s">
        <v>2</v>
      </c>
      <c r="C30" s="4" t="s">
        <v>6</v>
      </c>
      <c r="D30" s="30">
        <f>D26+D34+D38</f>
        <v>47</v>
      </c>
      <c r="E30" s="3">
        <f t="shared" si="3"/>
        <v>26.5</v>
      </c>
      <c r="F30" s="2">
        <f t="shared" si="0"/>
        <v>0.56382978723404253</v>
      </c>
    </row>
    <row r="31" spans="1:6" s="1" customFormat="1" ht="14.25">
      <c r="A31" s="9"/>
      <c r="B31" s="5" t="s">
        <v>1</v>
      </c>
      <c r="C31" s="4" t="s">
        <v>6</v>
      </c>
      <c r="D31" s="30">
        <f>D27+D35+D39+D43</f>
        <v>29.700000000000003</v>
      </c>
      <c r="E31" s="3">
        <f t="shared" si="3"/>
        <v>10.9</v>
      </c>
      <c r="F31" s="2">
        <f t="shared" si="0"/>
        <v>0.367003367003367</v>
      </c>
    </row>
    <row r="32" spans="1:6" s="1" customFormat="1" ht="12.75">
      <c r="A32" s="17">
        <v>4.3</v>
      </c>
      <c r="B32" s="16" t="s">
        <v>20</v>
      </c>
      <c r="C32" s="4" t="s">
        <v>4</v>
      </c>
      <c r="D32" s="30">
        <v>466</v>
      </c>
      <c r="E32" s="3">
        <v>118.2</v>
      </c>
      <c r="F32" s="2">
        <f>E32/D32</f>
        <v>0.25364806866952788</v>
      </c>
    </row>
    <row r="33" spans="1:6" s="1" customFormat="1" ht="14.25">
      <c r="A33" s="9"/>
      <c r="B33" s="15" t="s">
        <v>3</v>
      </c>
      <c r="C33" s="12" t="s">
        <v>8</v>
      </c>
      <c r="D33" s="32">
        <v>12.5</v>
      </c>
      <c r="E33" s="11">
        <v>3.8</v>
      </c>
      <c r="F33" s="2">
        <f>E33/D33</f>
        <v>0.30399999999999999</v>
      </c>
    </row>
    <row r="34" spans="1:6" s="1" customFormat="1" ht="14.25">
      <c r="A34" s="9"/>
      <c r="B34" s="6" t="s">
        <v>2</v>
      </c>
      <c r="C34" s="12" t="s">
        <v>8</v>
      </c>
      <c r="D34" s="32">
        <v>12.5</v>
      </c>
      <c r="E34" s="11">
        <v>3.8</v>
      </c>
      <c r="F34" s="2">
        <f>E34/D34</f>
        <v>0.30399999999999999</v>
      </c>
    </row>
    <row r="35" spans="1:6" s="1" customFormat="1" ht="14.25">
      <c r="A35" s="9"/>
      <c r="B35" s="6" t="s">
        <v>1</v>
      </c>
      <c r="C35" s="12" t="s">
        <v>8</v>
      </c>
      <c r="D35" s="32">
        <v>6.5</v>
      </c>
      <c r="E35" s="11">
        <v>1.3</v>
      </c>
      <c r="F35" s="2">
        <f>E35/D35</f>
        <v>0.2</v>
      </c>
    </row>
    <row r="36" spans="1:6" s="1" customFormat="1" ht="12.75">
      <c r="A36" s="17">
        <v>4.4000000000000004</v>
      </c>
      <c r="B36" s="16" t="s">
        <v>19</v>
      </c>
      <c r="C36" s="4" t="s">
        <v>4</v>
      </c>
      <c r="D36" s="30">
        <v>884</v>
      </c>
      <c r="E36" s="3">
        <v>538.1</v>
      </c>
      <c r="F36" s="2">
        <f t="shared" si="0"/>
        <v>0.60871040723981906</v>
      </c>
    </row>
    <row r="37" spans="1:6" s="1" customFormat="1" ht="14.25">
      <c r="A37" s="9"/>
      <c r="B37" s="15" t="s">
        <v>3</v>
      </c>
      <c r="C37" s="12" t="s">
        <v>8</v>
      </c>
      <c r="D37" s="32">
        <v>33.6</v>
      </c>
      <c r="E37" s="11">
        <v>22.6</v>
      </c>
      <c r="F37" s="2">
        <f t="shared" si="0"/>
        <v>0.67261904761904767</v>
      </c>
    </row>
    <row r="38" spans="1:6" s="1" customFormat="1" ht="14.25">
      <c r="A38" s="9"/>
      <c r="B38" s="6" t="s">
        <v>2</v>
      </c>
      <c r="C38" s="12" t="s">
        <v>8</v>
      </c>
      <c r="D38" s="32">
        <v>33.6</v>
      </c>
      <c r="E38" s="11">
        <v>22.6</v>
      </c>
      <c r="F38" s="2">
        <f t="shared" si="0"/>
        <v>0.67261904761904767</v>
      </c>
    </row>
    <row r="39" spans="1:6" s="1" customFormat="1" ht="14.25">
      <c r="A39" s="15"/>
      <c r="B39" s="6" t="s">
        <v>1</v>
      </c>
      <c r="C39" s="12" t="s">
        <v>8</v>
      </c>
      <c r="D39" s="32">
        <v>16.8</v>
      </c>
      <c r="E39" s="11">
        <v>9.6</v>
      </c>
      <c r="F39" s="2">
        <f t="shared" si="0"/>
        <v>0.5714285714285714</v>
      </c>
    </row>
    <row r="40" spans="1:6" s="1" customFormat="1" ht="12.75">
      <c r="A40" s="17">
        <v>4.5</v>
      </c>
      <c r="B40" s="16" t="s">
        <v>18</v>
      </c>
      <c r="C40" s="4" t="s">
        <v>4</v>
      </c>
      <c r="D40" s="30">
        <v>986</v>
      </c>
      <c r="E40" s="3">
        <v>761</v>
      </c>
      <c r="F40" s="2">
        <f t="shared" si="0"/>
        <v>0.77180527383367137</v>
      </c>
    </row>
    <row r="41" spans="1:6" s="1" customFormat="1" ht="14.25">
      <c r="A41" s="6"/>
      <c r="B41" s="6" t="s">
        <v>3</v>
      </c>
      <c r="C41" s="12" t="s">
        <v>8</v>
      </c>
      <c r="D41" s="32">
        <v>16</v>
      </c>
      <c r="E41" s="11">
        <v>10.4</v>
      </c>
      <c r="F41" s="2">
        <f t="shared" si="0"/>
        <v>0.65</v>
      </c>
    </row>
    <row r="42" spans="1:6" s="1" customFormat="1" ht="12.75">
      <c r="A42" s="9"/>
      <c r="B42" s="13" t="s">
        <v>2</v>
      </c>
      <c r="C42" s="12" t="s">
        <v>17</v>
      </c>
      <c r="D42" s="32">
        <v>16</v>
      </c>
      <c r="E42" s="11">
        <v>10.4</v>
      </c>
      <c r="F42" s="2">
        <f t="shared" si="0"/>
        <v>0.65</v>
      </c>
    </row>
    <row r="43" spans="1:6" s="1" customFormat="1" ht="12.75">
      <c r="A43" s="9"/>
      <c r="B43" s="15" t="s">
        <v>1</v>
      </c>
      <c r="C43" s="12" t="s">
        <v>17</v>
      </c>
      <c r="D43" s="32">
        <v>6.4</v>
      </c>
      <c r="E43" s="11">
        <v>2.9</v>
      </c>
      <c r="F43" s="2">
        <f t="shared" si="0"/>
        <v>0.45312499999999994</v>
      </c>
    </row>
    <row r="44" spans="1:6" s="1" customFormat="1" ht="12.75">
      <c r="A44" s="17">
        <v>4.5999999999999996</v>
      </c>
      <c r="B44" s="16" t="s">
        <v>16</v>
      </c>
      <c r="C44" s="4" t="s">
        <v>4</v>
      </c>
      <c r="D44" s="30"/>
      <c r="E44" s="3"/>
      <c r="F44" s="2"/>
    </row>
    <row r="45" spans="1:6" s="1" customFormat="1" ht="14.25">
      <c r="A45" s="9"/>
      <c r="B45" s="6" t="s">
        <v>3</v>
      </c>
      <c r="C45" s="12" t="s">
        <v>8</v>
      </c>
      <c r="D45" s="32"/>
      <c r="E45" s="11"/>
      <c r="F45" s="2"/>
    </row>
    <row r="46" spans="1:6" s="1" customFormat="1" ht="14.25">
      <c r="A46" s="9"/>
      <c r="B46" s="6" t="s">
        <v>2</v>
      </c>
      <c r="C46" s="12" t="s">
        <v>8</v>
      </c>
      <c r="D46" s="32"/>
      <c r="E46" s="11"/>
      <c r="F46" s="2"/>
    </row>
    <row r="47" spans="1:6" s="1" customFormat="1" ht="14.25">
      <c r="A47" s="9"/>
      <c r="B47" s="6" t="s">
        <v>1</v>
      </c>
      <c r="C47" s="12" t="s">
        <v>8</v>
      </c>
      <c r="D47" s="32"/>
      <c r="E47" s="11"/>
      <c r="F47" s="2"/>
    </row>
    <row r="48" spans="1:6" s="1" customFormat="1" ht="12.75">
      <c r="A48" s="17">
        <v>4.7</v>
      </c>
      <c r="B48" s="16" t="s">
        <v>15</v>
      </c>
      <c r="C48" s="4" t="s">
        <v>4</v>
      </c>
      <c r="D48" s="30"/>
      <c r="E48" s="3"/>
      <c r="F48" s="2" t="e">
        <f t="shared" si="0"/>
        <v>#DIV/0!</v>
      </c>
    </row>
    <row r="49" spans="1:6" s="1" customFormat="1" ht="14.25">
      <c r="A49" s="9"/>
      <c r="B49" s="15" t="s">
        <v>3</v>
      </c>
      <c r="C49" s="12" t="s">
        <v>8</v>
      </c>
      <c r="D49" s="32"/>
      <c r="E49" s="11"/>
      <c r="F49" s="2" t="e">
        <f t="shared" si="0"/>
        <v>#DIV/0!</v>
      </c>
    </row>
    <row r="50" spans="1:6" s="1" customFormat="1" ht="14.25">
      <c r="A50" s="9"/>
      <c r="B50" s="14" t="s">
        <v>2</v>
      </c>
      <c r="C50" s="12" t="s">
        <v>8</v>
      </c>
      <c r="D50" s="32"/>
      <c r="E50" s="11"/>
      <c r="F50" s="2" t="e">
        <f t="shared" si="0"/>
        <v>#DIV/0!</v>
      </c>
    </row>
    <row r="51" spans="1:6" s="1" customFormat="1" ht="14.25">
      <c r="A51" s="9"/>
      <c r="B51" s="13" t="s">
        <v>1</v>
      </c>
      <c r="C51" s="12" t="s">
        <v>8</v>
      </c>
      <c r="D51" s="32"/>
      <c r="E51" s="11"/>
      <c r="F51" s="2" t="e">
        <f t="shared" si="0"/>
        <v>#DIV/0!</v>
      </c>
    </row>
    <row r="52" spans="1:6" s="1" customFormat="1" ht="12.75">
      <c r="A52" s="17" t="s">
        <v>14</v>
      </c>
      <c r="B52" s="5" t="s">
        <v>13</v>
      </c>
      <c r="C52" s="4" t="s">
        <v>4</v>
      </c>
      <c r="D52" s="30">
        <f t="shared" ref="D52:E55" si="4">D56+D60+D64</f>
        <v>1780</v>
      </c>
      <c r="E52" s="3">
        <f t="shared" si="4"/>
        <v>1930.5</v>
      </c>
      <c r="F52" s="2">
        <f t="shared" si="0"/>
        <v>1.0845505617977529</v>
      </c>
    </row>
    <row r="53" spans="1:6" s="1" customFormat="1" ht="14.25">
      <c r="A53" s="17"/>
      <c r="B53" s="5" t="s">
        <v>3</v>
      </c>
      <c r="C53" s="4" t="s">
        <v>6</v>
      </c>
      <c r="D53" s="30">
        <f t="shared" si="4"/>
        <v>58.3</v>
      </c>
      <c r="E53" s="3">
        <f t="shared" si="4"/>
        <v>61.3</v>
      </c>
      <c r="F53" s="2">
        <f t="shared" si="0"/>
        <v>1.0514579759862779</v>
      </c>
    </row>
    <row r="54" spans="1:6" s="1" customFormat="1" ht="14.25">
      <c r="A54" s="17"/>
      <c r="B54" s="7" t="s">
        <v>2</v>
      </c>
      <c r="C54" s="4" t="s">
        <v>6</v>
      </c>
      <c r="D54" s="30">
        <f t="shared" si="4"/>
        <v>58</v>
      </c>
      <c r="E54" s="3">
        <f t="shared" si="4"/>
        <v>61.2</v>
      </c>
      <c r="F54" s="2">
        <f t="shared" si="0"/>
        <v>1.0551724137931036</v>
      </c>
    </row>
    <row r="55" spans="1:6" s="1" customFormat="1" ht="14.25">
      <c r="A55" s="17"/>
      <c r="B55" s="5" t="s">
        <v>1</v>
      </c>
      <c r="C55" s="4" t="s">
        <v>6</v>
      </c>
      <c r="D55" s="30">
        <f t="shared" si="4"/>
        <v>21</v>
      </c>
      <c r="E55" s="3">
        <f t="shared" si="4"/>
        <v>27.6</v>
      </c>
      <c r="F55" s="2">
        <f t="shared" si="0"/>
        <v>1.3142857142857143</v>
      </c>
    </row>
    <row r="56" spans="1:6" s="1" customFormat="1" ht="12.75">
      <c r="A56" s="17">
        <v>5.0999999999999996</v>
      </c>
      <c r="B56" s="16" t="s">
        <v>12</v>
      </c>
      <c r="C56" s="4" t="s">
        <v>4</v>
      </c>
      <c r="D56" s="30">
        <v>70</v>
      </c>
      <c r="E56" s="33">
        <v>147.69999999999999</v>
      </c>
      <c r="F56" s="2">
        <f t="shared" si="0"/>
        <v>2.11</v>
      </c>
    </row>
    <row r="57" spans="1:6" s="1" customFormat="1" ht="14.25">
      <c r="A57" s="9"/>
      <c r="B57" s="15" t="s">
        <v>3</v>
      </c>
      <c r="C57" s="12" t="s">
        <v>8</v>
      </c>
      <c r="D57" s="32">
        <v>18</v>
      </c>
      <c r="E57" s="34">
        <v>35.9</v>
      </c>
      <c r="F57" s="2">
        <f t="shared" si="0"/>
        <v>1.9944444444444445</v>
      </c>
    </row>
    <row r="58" spans="1:6" s="1" customFormat="1" ht="14.25">
      <c r="A58" s="9"/>
      <c r="B58" s="14" t="s">
        <v>2</v>
      </c>
      <c r="C58" s="12" t="s">
        <v>8</v>
      </c>
      <c r="D58" s="32">
        <v>18</v>
      </c>
      <c r="E58" s="34">
        <v>35.9</v>
      </c>
      <c r="F58" s="2">
        <f t="shared" si="0"/>
        <v>1.9944444444444445</v>
      </c>
    </row>
    <row r="59" spans="1:6" s="1" customFormat="1" ht="14.25">
      <c r="A59" s="9"/>
      <c r="B59" s="13" t="s">
        <v>1</v>
      </c>
      <c r="C59" s="12" t="s">
        <v>8</v>
      </c>
      <c r="D59" s="32">
        <v>9</v>
      </c>
      <c r="E59" s="34">
        <v>22</v>
      </c>
      <c r="F59" s="2">
        <f t="shared" si="0"/>
        <v>2.4444444444444446</v>
      </c>
    </row>
    <row r="60" spans="1:6" s="1" customFormat="1" ht="25.5">
      <c r="A60" s="17">
        <v>5.2</v>
      </c>
      <c r="B60" s="18" t="s">
        <v>11</v>
      </c>
      <c r="C60" s="4" t="s">
        <v>4</v>
      </c>
      <c r="D60" s="30">
        <v>10</v>
      </c>
      <c r="E60" s="33">
        <v>13</v>
      </c>
      <c r="F60" s="2">
        <f t="shared" si="0"/>
        <v>1.3</v>
      </c>
    </row>
    <row r="61" spans="1:6" s="1" customFormat="1" ht="14.25">
      <c r="A61" s="9"/>
      <c r="B61" s="13" t="s">
        <v>10</v>
      </c>
      <c r="C61" s="12" t="s">
        <v>8</v>
      </c>
      <c r="D61" s="32">
        <v>0.3</v>
      </c>
      <c r="E61" s="11">
        <v>0.1</v>
      </c>
      <c r="F61" s="2">
        <f t="shared" si="0"/>
        <v>0.33333333333333337</v>
      </c>
    </row>
    <row r="62" spans="1:6" s="1" customFormat="1" ht="12.75" customHeight="1">
      <c r="A62" s="9"/>
      <c r="B62" s="14" t="s">
        <v>2</v>
      </c>
      <c r="C62" s="12" t="s">
        <v>8</v>
      </c>
      <c r="D62" s="32"/>
      <c r="E62" s="11"/>
      <c r="F62" s="2"/>
    </row>
    <row r="63" spans="1:6" s="1" customFormat="1" ht="14.25">
      <c r="A63" s="9"/>
      <c r="B63" s="15" t="s">
        <v>1</v>
      </c>
      <c r="C63" s="12" t="s">
        <v>8</v>
      </c>
      <c r="D63" s="32"/>
      <c r="E63" s="11"/>
      <c r="F63" s="2"/>
    </row>
    <row r="64" spans="1:6" s="1" customFormat="1" ht="12.75">
      <c r="A64" s="17">
        <v>5.3</v>
      </c>
      <c r="B64" s="16" t="s">
        <v>9</v>
      </c>
      <c r="C64" s="4" t="s">
        <v>4</v>
      </c>
      <c r="D64" s="30">
        <v>1700</v>
      </c>
      <c r="E64" s="33">
        <v>1769.8</v>
      </c>
      <c r="F64" s="2">
        <f t="shared" si="0"/>
        <v>1.0410588235294118</v>
      </c>
    </row>
    <row r="65" spans="1:6" s="1" customFormat="1" ht="14.25">
      <c r="A65" s="9"/>
      <c r="B65" s="15" t="s">
        <v>3</v>
      </c>
      <c r="C65" s="12" t="s">
        <v>8</v>
      </c>
      <c r="D65" s="32">
        <v>40</v>
      </c>
      <c r="E65" s="34">
        <v>25.3</v>
      </c>
      <c r="F65" s="2">
        <f t="shared" si="0"/>
        <v>0.63250000000000006</v>
      </c>
    </row>
    <row r="66" spans="1:6" s="1" customFormat="1" ht="14.25">
      <c r="A66" s="9"/>
      <c r="B66" s="14" t="s">
        <v>2</v>
      </c>
      <c r="C66" s="12" t="s">
        <v>8</v>
      </c>
      <c r="D66" s="32">
        <v>40</v>
      </c>
      <c r="E66" s="34">
        <v>25.3</v>
      </c>
      <c r="F66" s="2">
        <f t="shared" si="0"/>
        <v>0.63250000000000006</v>
      </c>
    </row>
    <row r="67" spans="1:6" s="1" customFormat="1" ht="14.25">
      <c r="A67" s="9"/>
      <c r="B67" s="13" t="s">
        <v>1</v>
      </c>
      <c r="C67" s="12" t="s">
        <v>8</v>
      </c>
      <c r="D67" s="32">
        <v>12</v>
      </c>
      <c r="E67" s="34">
        <v>5.6</v>
      </c>
      <c r="F67" s="2">
        <f t="shared" si="0"/>
        <v>0.46666666666666662</v>
      </c>
    </row>
    <row r="68" spans="1:6" s="1" customFormat="1" ht="12.75">
      <c r="A68" s="10">
        <v>6</v>
      </c>
      <c r="B68" s="5" t="s">
        <v>7</v>
      </c>
      <c r="C68" s="4" t="s">
        <v>4</v>
      </c>
      <c r="D68" s="30"/>
      <c r="E68" s="3">
        <v>26.7</v>
      </c>
      <c r="F68" s="2" t="e">
        <f t="shared" si="0"/>
        <v>#DIV/0!</v>
      </c>
    </row>
    <row r="69" spans="1:6" s="1" customFormat="1" ht="14.25">
      <c r="A69" s="9"/>
      <c r="B69" s="5" t="s">
        <v>3</v>
      </c>
      <c r="C69" s="4" t="s">
        <v>6</v>
      </c>
      <c r="D69" s="30"/>
      <c r="E69" s="3">
        <v>7.3</v>
      </c>
      <c r="F69" s="2" t="e">
        <f t="shared" ref="F69:F75" si="5">E69/D69</f>
        <v>#DIV/0!</v>
      </c>
    </row>
    <row r="70" spans="1:6" s="1" customFormat="1" ht="14.25">
      <c r="A70" s="9"/>
      <c r="B70" s="7" t="s">
        <v>2</v>
      </c>
      <c r="C70" s="4" t="s">
        <v>6</v>
      </c>
      <c r="D70" s="30"/>
      <c r="E70" s="3">
        <v>7.3</v>
      </c>
      <c r="F70" s="2" t="e">
        <f t="shared" si="5"/>
        <v>#DIV/0!</v>
      </c>
    </row>
    <row r="71" spans="1:6" s="1" customFormat="1" ht="14.25">
      <c r="A71" s="9"/>
      <c r="B71" s="5" t="s">
        <v>1</v>
      </c>
      <c r="C71" s="4" t="s">
        <v>6</v>
      </c>
      <c r="D71" s="30"/>
      <c r="E71" s="3">
        <v>5.6</v>
      </c>
      <c r="F71" s="2" t="e">
        <f t="shared" si="5"/>
        <v>#DIV/0!</v>
      </c>
    </row>
    <row r="72" spans="1:6" s="1" customFormat="1" ht="12.75">
      <c r="A72" s="27">
        <v>7</v>
      </c>
      <c r="B72" s="5" t="s">
        <v>5</v>
      </c>
      <c r="C72" s="4" t="s">
        <v>4</v>
      </c>
      <c r="D72" s="30">
        <f t="shared" ref="D72:E74" si="6">D52+D11+D68</f>
        <v>4572</v>
      </c>
      <c r="E72" s="3">
        <f t="shared" si="6"/>
        <v>3854.7</v>
      </c>
      <c r="F72" s="2">
        <f t="shared" si="5"/>
        <v>0.84311023622047243</v>
      </c>
    </row>
    <row r="73" spans="1:6" s="1" customFormat="1">
      <c r="A73" s="8"/>
      <c r="B73" s="5" t="s">
        <v>3</v>
      </c>
      <c r="C73" s="4" t="s">
        <v>0</v>
      </c>
      <c r="D73" s="30">
        <f t="shared" si="6"/>
        <v>123.39999999999999</v>
      </c>
      <c r="E73" s="3">
        <f t="shared" si="6"/>
        <v>109.1</v>
      </c>
      <c r="F73" s="2">
        <f t="shared" si="5"/>
        <v>0.8841166936790924</v>
      </c>
    </row>
    <row r="74" spans="1:6" s="1" customFormat="1">
      <c r="A74" s="8"/>
      <c r="B74" s="7" t="s">
        <v>2</v>
      </c>
      <c r="C74" s="4" t="s">
        <v>0</v>
      </c>
      <c r="D74" s="30">
        <f t="shared" si="6"/>
        <v>121</v>
      </c>
      <c r="E74" s="3">
        <f t="shared" si="6"/>
        <v>105.39999999999999</v>
      </c>
      <c r="F74" s="2">
        <f t="shared" si="5"/>
        <v>0.87107438016528915</v>
      </c>
    </row>
    <row r="75" spans="1:6" s="1" customFormat="1" ht="14.25">
      <c r="A75" s="6"/>
      <c r="B75" s="5" t="s">
        <v>1</v>
      </c>
      <c r="C75" s="4" t="s">
        <v>0</v>
      </c>
      <c r="D75" s="30">
        <f>D55+D14</f>
        <v>50.7</v>
      </c>
      <c r="E75" s="3">
        <f>E55+E14+E71</f>
        <v>47.000000000000007</v>
      </c>
      <c r="F75" s="2">
        <f t="shared" si="5"/>
        <v>0.92702169625246555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K71" sqref="K71"/>
    </sheetView>
  </sheetViews>
  <sheetFormatPr defaultRowHeight="15"/>
  <cols>
    <col min="1" max="1" width="7.140625" customWidth="1"/>
    <col min="2" max="2" width="33" customWidth="1"/>
  </cols>
  <sheetData>
    <row r="1" spans="1:7" s="1" customFormat="1" ht="17.25" customHeight="1">
      <c r="A1" s="35" t="s">
        <v>36</v>
      </c>
      <c r="B1" s="35"/>
      <c r="C1" s="35"/>
      <c r="D1" s="35"/>
      <c r="E1" s="35"/>
      <c r="F1" s="35"/>
    </row>
    <row r="2" spans="1:7" s="1" customFormat="1" ht="30" customHeight="1">
      <c r="A2" s="36" t="s">
        <v>39</v>
      </c>
      <c r="B2" s="36"/>
      <c r="C2" s="36"/>
      <c r="D2" s="36"/>
      <c r="E2" s="36"/>
      <c r="F2" s="36"/>
      <c r="G2" s="26"/>
    </row>
    <row r="3" spans="1:7" s="1" customFormat="1" ht="12.75">
      <c r="A3" s="26"/>
      <c r="B3" s="26"/>
      <c r="C3" s="26"/>
      <c r="D3" s="28"/>
      <c r="E3" s="26"/>
      <c r="F3" s="26"/>
      <c r="G3" s="26"/>
    </row>
    <row r="4" spans="1:7" s="1" customFormat="1" ht="38.25">
      <c r="A4" s="25" t="s">
        <v>35</v>
      </c>
      <c r="B4" s="22" t="s">
        <v>34</v>
      </c>
      <c r="C4" s="25" t="s">
        <v>33</v>
      </c>
      <c r="D4" s="29" t="s">
        <v>32</v>
      </c>
      <c r="E4" s="12" t="s">
        <v>31</v>
      </c>
      <c r="F4" s="24" t="s">
        <v>30</v>
      </c>
    </row>
    <row r="5" spans="1:7" s="1" customFormat="1" ht="25.5">
      <c r="A5" s="9">
        <v>1</v>
      </c>
      <c r="B5" s="18" t="s">
        <v>29</v>
      </c>
      <c r="C5" s="4" t="s">
        <v>4</v>
      </c>
      <c r="D5" s="30">
        <v>827</v>
      </c>
      <c r="E5" s="3">
        <v>832.1</v>
      </c>
      <c r="F5" s="2">
        <f t="shared" ref="F5:F68" si="0">E5/D5</f>
        <v>1.0061668681983071</v>
      </c>
    </row>
    <row r="6" spans="1:7" s="1" customFormat="1" ht="25.5">
      <c r="A6" s="9">
        <v>2</v>
      </c>
      <c r="B6" s="18" t="s">
        <v>28</v>
      </c>
      <c r="C6" s="4" t="s">
        <v>4</v>
      </c>
      <c r="D6" s="30">
        <v>767</v>
      </c>
      <c r="E6" s="3">
        <v>771</v>
      </c>
      <c r="F6" s="2">
        <f t="shared" si="0"/>
        <v>1.0052151238591918</v>
      </c>
    </row>
    <row r="7" spans="1:7" s="1" customFormat="1" ht="12.75">
      <c r="A7" s="9">
        <v>3</v>
      </c>
      <c r="B7" s="18" t="s">
        <v>27</v>
      </c>
      <c r="C7" s="4" t="s">
        <v>4</v>
      </c>
      <c r="D7" s="30"/>
      <c r="E7" s="3">
        <v>318.2</v>
      </c>
      <c r="F7" s="2" t="e">
        <f t="shared" si="0"/>
        <v>#DIV/0!</v>
      </c>
    </row>
    <row r="8" spans="1:7" s="1" customFormat="1" ht="14.25">
      <c r="A8" s="9"/>
      <c r="B8" s="14" t="s">
        <v>3</v>
      </c>
      <c r="C8" s="12" t="s">
        <v>8</v>
      </c>
      <c r="D8" s="31"/>
      <c r="E8" s="23">
        <v>51.1</v>
      </c>
      <c r="F8" s="2" t="e">
        <f t="shared" si="0"/>
        <v>#DIV/0!</v>
      </c>
    </row>
    <row r="9" spans="1:7" s="1" customFormat="1" ht="14.25">
      <c r="A9" s="9"/>
      <c r="B9" s="14" t="s">
        <v>2</v>
      </c>
      <c r="C9" s="12" t="s">
        <v>8</v>
      </c>
      <c r="D9" s="32"/>
      <c r="E9" s="23">
        <v>51.1</v>
      </c>
      <c r="F9" s="2" t="e">
        <f t="shared" si="0"/>
        <v>#DIV/0!</v>
      </c>
    </row>
    <row r="10" spans="1:7" s="1" customFormat="1" ht="14.25">
      <c r="A10" s="9"/>
      <c r="B10" s="14" t="s">
        <v>1</v>
      </c>
      <c r="C10" s="12" t="s">
        <v>8</v>
      </c>
      <c r="D10" s="32"/>
      <c r="E10" s="23">
        <v>41</v>
      </c>
      <c r="F10" s="2" t="e">
        <f t="shared" si="0"/>
        <v>#DIV/0!</v>
      </c>
    </row>
    <row r="11" spans="1:7" s="1" customFormat="1" ht="25.5">
      <c r="A11" s="9">
        <v>4</v>
      </c>
      <c r="B11" s="18" t="s">
        <v>26</v>
      </c>
      <c r="C11" s="4" t="s">
        <v>4</v>
      </c>
      <c r="D11" s="30">
        <f t="shared" ref="D11:E14" si="1">D16+D20+D32+D36+D44+D48</f>
        <v>1169.5</v>
      </c>
      <c r="E11" s="3">
        <f t="shared" si="1"/>
        <v>996.9</v>
      </c>
      <c r="F11" s="2">
        <f t="shared" si="0"/>
        <v>0.85241556220607095</v>
      </c>
    </row>
    <row r="12" spans="1:7" s="1" customFormat="1" ht="14.25">
      <c r="A12" s="9"/>
      <c r="B12" s="5" t="s">
        <v>3</v>
      </c>
      <c r="C12" s="4" t="s">
        <v>6</v>
      </c>
      <c r="D12" s="30">
        <f t="shared" si="1"/>
        <v>43.6</v>
      </c>
      <c r="E12" s="3">
        <f t="shared" si="1"/>
        <v>29</v>
      </c>
      <c r="F12" s="2">
        <f t="shared" si="0"/>
        <v>0.66513761467889909</v>
      </c>
    </row>
    <row r="13" spans="1:7" s="1" customFormat="1" ht="14.25">
      <c r="A13" s="9"/>
      <c r="B13" s="5" t="s">
        <v>2</v>
      </c>
      <c r="C13" s="4" t="s">
        <v>6</v>
      </c>
      <c r="D13" s="30">
        <f t="shared" si="1"/>
        <v>39</v>
      </c>
      <c r="E13" s="3">
        <f t="shared" si="1"/>
        <v>22.9</v>
      </c>
      <c r="F13" s="2">
        <f t="shared" si="0"/>
        <v>0.58717948717948709</v>
      </c>
    </row>
    <row r="14" spans="1:7" s="1" customFormat="1" ht="12.75">
      <c r="A14" s="20"/>
      <c r="B14" s="5" t="s">
        <v>1</v>
      </c>
      <c r="C14" s="4" t="s">
        <v>17</v>
      </c>
      <c r="D14" s="30">
        <f t="shared" si="1"/>
        <v>17.5</v>
      </c>
      <c r="E14" s="3">
        <f t="shared" si="1"/>
        <v>11.200000000000001</v>
      </c>
      <c r="F14" s="2">
        <f t="shared" si="0"/>
        <v>0.64</v>
      </c>
    </row>
    <row r="15" spans="1:7" s="1" customFormat="1" ht="12.75">
      <c r="A15" s="20"/>
      <c r="B15" s="13" t="s">
        <v>25</v>
      </c>
      <c r="C15" s="22"/>
      <c r="D15" s="32"/>
      <c r="E15" s="11"/>
      <c r="F15" s="2"/>
    </row>
    <row r="16" spans="1:7" s="1" customFormat="1" ht="12.75">
      <c r="A16" s="21">
        <v>4.0999999999999996</v>
      </c>
      <c r="B16" s="16" t="s">
        <v>24</v>
      </c>
      <c r="C16" s="4" t="s">
        <v>4</v>
      </c>
      <c r="D16" s="30">
        <v>142.4</v>
      </c>
      <c r="E16" s="3">
        <v>157.9</v>
      </c>
      <c r="F16" s="2">
        <f t="shared" si="0"/>
        <v>1.1088483146067416</v>
      </c>
    </row>
    <row r="17" spans="1:6" s="1" customFormat="1" ht="14.25">
      <c r="A17" s="20"/>
      <c r="B17" s="13" t="s">
        <v>3</v>
      </c>
      <c r="C17" s="12" t="s">
        <v>8</v>
      </c>
      <c r="D17" s="32">
        <v>1</v>
      </c>
      <c r="E17" s="11">
        <v>1.6</v>
      </c>
      <c r="F17" s="2">
        <f t="shared" si="0"/>
        <v>1.6</v>
      </c>
    </row>
    <row r="18" spans="1:6" s="1" customFormat="1" ht="14.25">
      <c r="A18" s="9"/>
      <c r="B18" s="13" t="s">
        <v>2</v>
      </c>
      <c r="C18" s="12" t="s">
        <v>8</v>
      </c>
      <c r="D18" s="32"/>
      <c r="E18" s="11"/>
      <c r="F18" s="2" t="e">
        <f t="shared" si="0"/>
        <v>#DIV/0!</v>
      </c>
    </row>
    <row r="19" spans="1:6" s="1" customFormat="1" ht="14.25">
      <c r="A19" s="9"/>
      <c r="B19" s="13" t="s">
        <v>1</v>
      </c>
      <c r="C19" s="12" t="s">
        <v>8</v>
      </c>
      <c r="D19" s="32"/>
      <c r="E19" s="11"/>
      <c r="F19" s="2"/>
    </row>
    <row r="20" spans="1:6" s="1" customFormat="1" ht="12.75">
      <c r="A20" s="17">
        <v>4.2</v>
      </c>
      <c r="B20" s="16" t="s">
        <v>23</v>
      </c>
      <c r="C20" s="4" t="s">
        <v>4</v>
      </c>
      <c r="D20" s="30">
        <v>246.6</v>
      </c>
      <c r="E20" s="3">
        <v>254.2</v>
      </c>
      <c r="F20" s="2">
        <f t="shared" si="0"/>
        <v>1.0308191403081914</v>
      </c>
    </row>
    <row r="21" spans="1:6" s="1" customFormat="1" ht="14.25">
      <c r="A21" s="9"/>
      <c r="B21" s="15" t="s">
        <v>3</v>
      </c>
      <c r="C21" s="12" t="s">
        <v>8</v>
      </c>
      <c r="D21" s="32">
        <v>4.7</v>
      </c>
      <c r="E21" s="11">
        <v>4.5999999999999996</v>
      </c>
      <c r="F21" s="2">
        <f t="shared" si="0"/>
        <v>0.97872340425531901</v>
      </c>
    </row>
    <row r="22" spans="1:6" s="1" customFormat="1" ht="14.25">
      <c r="A22" s="9"/>
      <c r="B22" s="6" t="s">
        <v>2</v>
      </c>
      <c r="C22" s="12" t="s">
        <v>8</v>
      </c>
      <c r="D22" s="32">
        <v>1.1000000000000001</v>
      </c>
      <c r="E22" s="11">
        <v>0.3</v>
      </c>
      <c r="F22" s="2">
        <f t="shared" si="0"/>
        <v>0.27272727272727271</v>
      </c>
    </row>
    <row r="23" spans="1:6" s="1" customFormat="1" ht="14.25">
      <c r="A23" s="9"/>
      <c r="B23" s="6" t="s">
        <v>1</v>
      </c>
      <c r="C23" s="12" t="s">
        <v>8</v>
      </c>
      <c r="D23" s="32"/>
      <c r="E23" s="11"/>
      <c r="F23" s="2" t="e">
        <f t="shared" si="0"/>
        <v>#DIV/0!</v>
      </c>
    </row>
    <row r="24" spans="1:6" s="1" customFormat="1" ht="12.75">
      <c r="A24" s="9"/>
      <c r="B24" s="5" t="s">
        <v>22</v>
      </c>
      <c r="C24" s="4" t="s">
        <v>4</v>
      </c>
      <c r="D24" s="30">
        <f t="shared" ref="D24:E27" si="2">D20+D16</f>
        <v>389</v>
      </c>
      <c r="E24" s="3">
        <f t="shared" si="2"/>
        <v>412.1</v>
      </c>
      <c r="F24" s="2">
        <f t="shared" si="0"/>
        <v>1.0593830334190233</v>
      </c>
    </row>
    <row r="25" spans="1:6" s="1" customFormat="1" ht="14.25">
      <c r="A25" s="9"/>
      <c r="B25" s="5" t="s">
        <v>3</v>
      </c>
      <c r="C25" s="4" t="s">
        <v>6</v>
      </c>
      <c r="D25" s="30">
        <f t="shared" si="2"/>
        <v>5.7</v>
      </c>
      <c r="E25" s="3">
        <f t="shared" si="2"/>
        <v>6.1999999999999993</v>
      </c>
      <c r="F25" s="2">
        <f t="shared" si="0"/>
        <v>1.0877192982456139</v>
      </c>
    </row>
    <row r="26" spans="1:6" s="1" customFormat="1" ht="14.25">
      <c r="A26" s="9"/>
      <c r="B26" s="5" t="s">
        <v>2</v>
      </c>
      <c r="C26" s="4" t="s">
        <v>6</v>
      </c>
      <c r="D26" s="30">
        <f t="shared" si="2"/>
        <v>1.1000000000000001</v>
      </c>
      <c r="E26" s="3">
        <f t="shared" si="2"/>
        <v>0.3</v>
      </c>
      <c r="F26" s="2">
        <f t="shared" si="0"/>
        <v>0.27272727272727271</v>
      </c>
    </row>
    <row r="27" spans="1:6" s="1" customFormat="1" ht="14.25">
      <c r="A27" s="9"/>
      <c r="B27" s="5" t="s">
        <v>1</v>
      </c>
      <c r="C27" s="4" t="s">
        <v>6</v>
      </c>
      <c r="D27" s="30">
        <f t="shared" si="2"/>
        <v>0</v>
      </c>
      <c r="E27" s="3">
        <f t="shared" si="2"/>
        <v>0</v>
      </c>
      <c r="F27" s="2" t="e">
        <f t="shared" si="0"/>
        <v>#DIV/0!</v>
      </c>
    </row>
    <row r="28" spans="1:6" s="1" customFormat="1" ht="12.75">
      <c r="A28" s="9"/>
      <c r="B28" s="19" t="s">
        <v>21</v>
      </c>
      <c r="C28" s="4" t="s">
        <v>4</v>
      </c>
      <c r="D28" s="30">
        <f>D24+D32+D36</f>
        <v>1156.4000000000001</v>
      </c>
      <c r="E28" s="3">
        <f>E24+E32+E36</f>
        <v>996.6</v>
      </c>
      <c r="F28" s="2">
        <f>E28/D28</f>
        <v>0.86181252161881694</v>
      </c>
    </row>
    <row r="29" spans="1:6" s="1" customFormat="1" ht="14.25">
      <c r="A29" s="9"/>
      <c r="B29" s="5" t="s">
        <v>3</v>
      </c>
      <c r="C29" s="4" t="s">
        <v>6</v>
      </c>
      <c r="D29" s="30">
        <f>D25+D33+D37</f>
        <v>43.4</v>
      </c>
      <c r="E29" s="3">
        <f t="shared" ref="E29:E31" si="3">E25+E33+E37</f>
        <v>29</v>
      </c>
      <c r="F29" s="2">
        <f t="shared" si="0"/>
        <v>0.66820276497695852</v>
      </c>
    </row>
    <row r="30" spans="1:6" s="1" customFormat="1" ht="14.25">
      <c r="A30" s="9"/>
      <c r="B30" s="5" t="s">
        <v>2</v>
      </c>
      <c r="C30" s="4" t="s">
        <v>6</v>
      </c>
      <c r="D30" s="30">
        <f>D26+D34+D38</f>
        <v>38.799999999999997</v>
      </c>
      <c r="E30" s="3">
        <f t="shared" si="3"/>
        <v>22.9</v>
      </c>
      <c r="F30" s="2">
        <f t="shared" si="0"/>
        <v>0.59020618556701032</v>
      </c>
    </row>
    <row r="31" spans="1:6" s="1" customFormat="1" ht="14.25">
      <c r="A31" s="9"/>
      <c r="B31" s="5" t="s">
        <v>1</v>
      </c>
      <c r="C31" s="4" t="s">
        <v>6</v>
      </c>
      <c r="D31" s="30">
        <f>D27+D35+D39+D43</f>
        <v>18.100000000000001</v>
      </c>
      <c r="E31" s="3">
        <f t="shared" si="3"/>
        <v>11.200000000000001</v>
      </c>
      <c r="F31" s="2">
        <f t="shared" si="0"/>
        <v>0.61878453038674031</v>
      </c>
    </row>
    <row r="32" spans="1:6" s="1" customFormat="1" ht="12.75">
      <c r="A32" s="17">
        <v>4.3</v>
      </c>
      <c r="B32" s="16" t="s">
        <v>20</v>
      </c>
      <c r="C32" s="4" t="s">
        <v>4</v>
      </c>
      <c r="D32" s="30">
        <v>389.3</v>
      </c>
      <c r="E32" s="3">
        <v>133.4</v>
      </c>
      <c r="F32" s="2">
        <f>E32/D32</f>
        <v>0.34266632417159004</v>
      </c>
    </row>
    <row r="33" spans="1:6" s="1" customFormat="1" ht="14.25">
      <c r="A33" s="9"/>
      <c r="B33" s="15" t="s">
        <v>3</v>
      </c>
      <c r="C33" s="12" t="s">
        <v>8</v>
      </c>
      <c r="D33" s="32">
        <v>14.5</v>
      </c>
      <c r="E33" s="11">
        <v>4.9000000000000004</v>
      </c>
      <c r="F33" s="2">
        <f>E33/D33</f>
        <v>0.33793103448275863</v>
      </c>
    </row>
    <row r="34" spans="1:6" s="1" customFormat="1" ht="14.25">
      <c r="A34" s="9"/>
      <c r="B34" s="6" t="s">
        <v>2</v>
      </c>
      <c r="C34" s="12" t="s">
        <v>8</v>
      </c>
      <c r="D34" s="32">
        <v>14.5</v>
      </c>
      <c r="E34" s="11">
        <v>4.7</v>
      </c>
      <c r="F34" s="2">
        <f>E34/D34</f>
        <v>0.3241379310344828</v>
      </c>
    </row>
    <row r="35" spans="1:6" s="1" customFormat="1" ht="14.25">
      <c r="A35" s="9"/>
      <c r="B35" s="6" t="s">
        <v>1</v>
      </c>
      <c r="C35" s="12" t="s">
        <v>8</v>
      </c>
      <c r="D35" s="32">
        <v>6.5</v>
      </c>
      <c r="E35" s="11">
        <v>1.8</v>
      </c>
      <c r="F35" s="2">
        <f>E35/D35</f>
        <v>0.27692307692307694</v>
      </c>
    </row>
    <row r="36" spans="1:6" s="1" customFormat="1" ht="12.75">
      <c r="A36" s="17">
        <v>4.4000000000000004</v>
      </c>
      <c r="B36" s="16" t="s">
        <v>19</v>
      </c>
      <c r="C36" s="4" t="s">
        <v>4</v>
      </c>
      <c r="D36" s="30">
        <v>378.1</v>
      </c>
      <c r="E36" s="3">
        <v>451.1</v>
      </c>
      <c r="F36" s="2">
        <f t="shared" si="0"/>
        <v>1.1930706162390903</v>
      </c>
    </row>
    <row r="37" spans="1:6" s="1" customFormat="1" ht="14.25">
      <c r="A37" s="9"/>
      <c r="B37" s="15" t="s">
        <v>3</v>
      </c>
      <c r="C37" s="12" t="s">
        <v>8</v>
      </c>
      <c r="D37" s="32">
        <v>23.2</v>
      </c>
      <c r="E37" s="11">
        <v>17.899999999999999</v>
      </c>
      <c r="F37" s="2">
        <f t="shared" si="0"/>
        <v>0.77155172413793105</v>
      </c>
    </row>
    <row r="38" spans="1:6" s="1" customFormat="1" ht="14.25">
      <c r="A38" s="9"/>
      <c r="B38" s="6" t="s">
        <v>2</v>
      </c>
      <c r="C38" s="12" t="s">
        <v>8</v>
      </c>
      <c r="D38" s="32">
        <v>23.2</v>
      </c>
      <c r="E38" s="11">
        <v>17.899999999999999</v>
      </c>
      <c r="F38" s="2">
        <f t="shared" si="0"/>
        <v>0.77155172413793105</v>
      </c>
    </row>
    <row r="39" spans="1:6" s="1" customFormat="1" ht="14.25">
      <c r="A39" s="15"/>
      <c r="B39" s="6" t="s">
        <v>1</v>
      </c>
      <c r="C39" s="12" t="s">
        <v>8</v>
      </c>
      <c r="D39" s="32">
        <v>11</v>
      </c>
      <c r="E39" s="11">
        <v>9.4</v>
      </c>
      <c r="F39" s="2">
        <f t="shared" si="0"/>
        <v>0.85454545454545461</v>
      </c>
    </row>
    <row r="40" spans="1:6" s="1" customFormat="1" ht="12.75">
      <c r="A40" s="17">
        <v>4.5</v>
      </c>
      <c r="B40" s="16" t="s">
        <v>18</v>
      </c>
      <c r="C40" s="4" t="s">
        <v>4</v>
      </c>
      <c r="D40" s="30">
        <v>122.3</v>
      </c>
      <c r="E40" s="3">
        <v>99.3</v>
      </c>
      <c r="F40" s="2">
        <f t="shared" si="0"/>
        <v>0.81193785772690108</v>
      </c>
    </row>
    <row r="41" spans="1:6" s="1" customFormat="1" ht="14.25">
      <c r="A41" s="6"/>
      <c r="B41" s="6" t="s">
        <v>3</v>
      </c>
      <c r="C41" s="12" t="s">
        <v>8</v>
      </c>
      <c r="D41" s="32">
        <v>2.6</v>
      </c>
      <c r="E41" s="11">
        <v>1</v>
      </c>
      <c r="F41" s="2">
        <f t="shared" si="0"/>
        <v>0.38461538461538458</v>
      </c>
    </row>
    <row r="42" spans="1:6" s="1" customFormat="1" ht="12.75">
      <c r="A42" s="9"/>
      <c r="B42" s="13" t="s">
        <v>2</v>
      </c>
      <c r="C42" s="12" t="s">
        <v>17</v>
      </c>
      <c r="D42" s="32">
        <v>2.6</v>
      </c>
      <c r="E42" s="11">
        <v>1</v>
      </c>
      <c r="F42" s="2">
        <f t="shared" si="0"/>
        <v>0.38461538461538458</v>
      </c>
    </row>
    <row r="43" spans="1:6" s="1" customFormat="1" ht="12.75">
      <c r="A43" s="9"/>
      <c r="B43" s="15" t="s">
        <v>1</v>
      </c>
      <c r="C43" s="12" t="s">
        <v>17</v>
      </c>
      <c r="D43" s="32">
        <v>0.6</v>
      </c>
      <c r="E43" s="11">
        <v>0.3</v>
      </c>
      <c r="F43" s="2">
        <f t="shared" si="0"/>
        <v>0.5</v>
      </c>
    </row>
    <row r="44" spans="1:6" s="1" customFormat="1" ht="12.75">
      <c r="A44" s="17">
        <v>4.5999999999999996</v>
      </c>
      <c r="B44" s="16" t="s">
        <v>16</v>
      </c>
      <c r="C44" s="4" t="s">
        <v>4</v>
      </c>
      <c r="D44" s="30"/>
      <c r="E44" s="3"/>
      <c r="F44" s="2"/>
    </row>
    <row r="45" spans="1:6" s="1" customFormat="1" ht="14.25">
      <c r="A45" s="9"/>
      <c r="B45" s="6" t="s">
        <v>3</v>
      </c>
      <c r="C45" s="12" t="s">
        <v>8</v>
      </c>
      <c r="D45" s="32"/>
      <c r="E45" s="11"/>
      <c r="F45" s="2"/>
    </row>
    <row r="46" spans="1:6" s="1" customFormat="1" ht="14.25">
      <c r="A46" s="9"/>
      <c r="B46" s="6" t="s">
        <v>2</v>
      </c>
      <c r="C46" s="12" t="s">
        <v>8</v>
      </c>
      <c r="D46" s="32"/>
      <c r="E46" s="11"/>
      <c r="F46" s="2"/>
    </row>
    <row r="47" spans="1:6" s="1" customFormat="1" ht="14.25">
      <c r="A47" s="9"/>
      <c r="B47" s="6" t="s">
        <v>1</v>
      </c>
      <c r="C47" s="12" t="s">
        <v>8</v>
      </c>
      <c r="D47" s="32"/>
      <c r="E47" s="11"/>
      <c r="F47" s="2"/>
    </row>
    <row r="48" spans="1:6" s="1" customFormat="1" ht="12.75">
      <c r="A48" s="17">
        <v>4.7</v>
      </c>
      <c r="B48" s="16" t="s">
        <v>15</v>
      </c>
      <c r="C48" s="4" t="s">
        <v>4</v>
      </c>
      <c r="D48" s="30">
        <v>13.1</v>
      </c>
      <c r="E48" s="3">
        <v>0.3</v>
      </c>
      <c r="F48" s="2">
        <f t="shared" si="0"/>
        <v>2.2900763358778626E-2</v>
      </c>
    </row>
    <row r="49" spans="1:6" s="1" customFormat="1" ht="14.25">
      <c r="A49" s="9"/>
      <c r="B49" s="15" t="s">
        <v>3</v>
      </c>
      <c r="C49" s="12" t="s">
        <v>8</v>
      </c>
      <c r="D49" s="32">
        <v>0.2</v>
      </c>
      <c r="E49" s="11"/>
      <c r="F49" s="2">
        <f t="shared" si="0"/>
        <v>0</v>
      </c>
    </row>
    <row r="50" spans="1:6" s="1" customFormat="1" ht="14.25">
      <c r="A50" s="9"/>
      <c r="B50" s="14" t="s">
        <v>2</v>
      </c>
      <c r="C50" s="12" t="s">
        <v>8</v>
      </c>
      <c r="D50" s="32">
        <v>0.2</v>
      </c>
      <c r="E50" s="11"/>
      <c r="F50" s="2">
        <f t="shared" si="0"/>
        <v>0</v>
      </c>
    </row>
    <row r="51" spans="1:6" s="1" customFormat="1" ht="14.25">
      <c r="A51" s="9"/>
      <c r="B51" s="13" t="s">
        <v>1</v>
      </c>
      <c r="C51" s="12" t="s">
        <v>8</v>
      </c>
      <c r="D51" s="32"/>
      <c r="E51" s="11"/>
      <c r="F51" s="2" t="e">
        <f t="shared" si="0"/>
        <v>#DIV/0!</v>
      </c>
    </row>
    <row r="52" spans="1:6" s="1" customFormat="1" ht="12.75">
      <c r="A52" s="17" t="s">
        <v>14</v>
      </c>
      <c r="B52" s="5" t="s">
        <v>13</v>
      </c>
      <c r="C52" s="4" t="s">
        <v>4</v>
      </c>
      <c r="D52" s="30">
        <f t="shared" ref="D52:E55" si="4">D56+D60+D64+D40</f>
        <v>1986.5</v>
      </c>
      <c r="E52" s="3">
        <f t="shared" si="4"/>
        <v>1029.2</v>
      </c>
      <c r="F52" s="2">
        <f t="shared" si="0"/>
        <v>0.51809715580166127</v>
      </c>
    </row>
    <row r="53" spans="1:6" s="1" customFormat="1" ht="14.25">
      <c r="A53" s="17"/>
      <c r="B53" s="5" t="s">
        <v>3</v>
      </c>
      <c r="C53" s="4" t="s">
        <v>6</v>
      </c>
      <c r="D53" s="30">
        <f t="shared" si="4"/>
        <v>34.5</v>
      </c>
      <c r="E53" s="3">
        <f t="shared" si="4"/>
        <v>26.4</v>
      </c>
      <c r="F53" s="2">
        <f t="shared" si="0"/>
        <v>0.76521739130434774</v>
      </c>
    </row>
    <row r="54" spans="1:6" s="1" customFormat="1" ht="14.25">
      <c r="A54" s="17"/>
      <c r="B54" s="7" t="s">
        <v>2</v>
      </c>
      <c r="C54" s="4" t="s">
        <v>6</v>
      </c>
      <c r="D54" s="30">
        <f t="shared" si="4"/>
        <v>34.299999999999997</v>
      </c>
      <c r="E54" s="3">
        <f t="shared" si="4"/>
        <v>26.2</v>
      </c>
      <c r="F54" s="2">
        <f t="shared" si="0"/>
        <v>0.76384839650145775</v>
      </c>
    </row>
    <row r="55" spans="1:6" s="1" customFormat="1" ht="14.25">
      <c r="A55" s="17"/>
      <c r="B55" s="5" t="s">
        <v>1</v>
      </c>
      <c r="C55" s="4" t="s">
        <v>6</v>
      </c>
      <c r="D55" s="30">
        <f t="shared" si="4"/>
        <v>1.4</v>
      </c>
      <c r="E55" s="3">
        <f t="shared" si="4"/>
        <v>10.199999999999999</v>
      </c>
      <c r="F55" s="2">
        <f t="shared" si="0"/>
        <v>7.2857142857142856</v>
      </c>
    </row>
    <row r="56" spans="1:6" s="1" customFormat="1" ht="12.75">
      <c r="A56" s="17">
        <v>5.0999999999999996</v>
      </c>
      <c r="B56" s="16" t="s">
        <v>12</v>
      </c>
      <c r="C56" s="4" t="s">
        <v>4</v>
      </c>
      <c r="D56" s="30">
        <v>50.4</v>
      </c>
      <c r="E56" s="3">
        <v>42.3</v>
      </c>
      <c r="F56" s="2">
        <f t="shared" si="0"/>
        <v>0.8392857142857143</v>
      </c>
    </row>
    <row r="57" spans="1:6" s="1" customFormat="1" ht="14.25">
      <c r="A57" s="9"/>
      <c r="B57" s="15" t="s">
        <v>3</v>
      </c>
      <c r="C57" s="12" t="s">
        <v>8</v>
      </c>
      <c r="D57" s="31">
        <v>5.7</v>
      </c>
      <c r="E57" s="23">
        <v>13.5</v>
      </c>
      <c r="F57" s="2">
        <f t="shared" si="0"/>
        <v>2.3684210526315788</v>
      </c>
    </row>
    <row r="58" spans="1:6" s="1" customFormat="1" ht="14.25">
      <c r="A58" s="9"/>
      <c r="B58" s="14" t="s">
        <v>2</v>
      </c>
      <c r="C58" s="12" t="s">
        <v>8</v>
      </c>
      <c r="D58" s="31">
        <v>5.7</v>
      </c>
      <c r="E58" s="23">
        <v>13.5</v>
      </c>
      <c r="F58" s="2">
        <f t="shared" si="0"/>
        <v>2.3684210526315788</v>
      </c>
    </row>
    <row r="59" spans="1:6" s="1" customFormat="1" ht="14.25">
      <c r="A59" s="9"/>
      <c r="B59" s="13" t="s">
        <v>1</v>
      </c>
      <c r="C59" s="12" t="s">
        <v>8</v>
      </c>
      <c r="D59" s="31">
        <v>0.8</v>
      </c>
      <c r="E59" s="23">
        <v>8.1999999999999993</v>
      </c>
      <c r="F59" s="2">
        <f t="shared" si="0"/>
        <v>10.249999999999998</v>
      </c>
    </row>
    <row r="60" spans="1:6" s="1" customFormat="1" ht="25.5">
      <c r="A60" s="17">
        <v>5.2</v>
      </c>
      <c r="B60" s="18" t="s">
        <v>11</v>
      </c>
      <c r="C60" s="4" t="s">
        <v>4</v>
      </c>
      <c r="D60" s="30">
        <v>13.8</v>
      </c>
      <c r="E60" s="3">
        <v>15</v>
      </c>
      <c r="F60" s="2">
        <f t="shared" si="0"/>
        <v>1.0869565217391304</v>
      </c>
    </row>
    <row r="61" spans="1:6" s="1" customFormat="1" ht="14.25">
      <c r="A61" s="9"/>
      <c r="B61" s="13" t="s">
        <v>10</v>
      </c>
      <c r="C61" s="12" t="s">
        <v>8</v>
      </c>
      <c r="D61" s="31">
        <v>0.2</v>
      </c>
      <c r="E61" s="23">
        <v>0.2</v>
      </c>
      <c r="F61" s="2">
        <f t="shared" si="0"/>
        <v>1</v>
      </c>
    </row>
    <row r="62" spans="1:6" s="1" customFormat="1" ht="12.75" customHeight="1">
      <c r="A62" s="9"/>
      <c r="B62" s="14" t="s">
        <v>2</v>
      </c>
      <c r="C62" s="12" t="s">
        <v>8</v>
      </c>
      <c r="D62" s="31"/>
      <c r="E62" s="23"/>
      <c r="F62" s="2" t="e">
        <f t="shared" si="0"/>
        <v>#DIV/0!</v>
      </c>
    </row>
    <row r="63" spans="1:6" s="1" customFormat="1" ht="14.25">
      <c r="A63" s="9"/>
      <c r="B63" s="15" t="s">
        <v>1</v>
      </c>
      <c r="C63" s="12" t="s">
        <v>8</v>
      </c>
      <c r="D63" s="31"/>
      <c r="E63" s="23"/>
      <c r="F63" s="2"/>
    </row>
    <row r="64" spans="1:6" s="1" customFormat="1" ht="12.75">
      <c r="A64" s="17">
        <v>5.3</v>
      </c>
      <c r="B64" s="16" t="s">
        <v>9</v>
      </c>
      <c r="C64" s="4" t="s">
        <v>4</v>
      </c>
      <c r="D64" s="30">
        <v>1800</v>
      </c>
      <c r="E64" s="3">
        <v>872.6</v>
      </c>
      <c r="F64" s="2">
        <f t="shared" si="0"/>
        <v>0.48477777777777781</v>
      </c>
    </row>
    <row r="65" spans="1:6" s="1" customFormat="1" ht="14.25">
      <c r="A65" s="9"/>
      <c r="B65" s="15" t="s">
        <v>3</v>
      </c>
      <c r="C65" s="12" t="s">
        <v>8</v>
      </c>
      <c r="D65" s="31">
        <v>26</v>
      </c>
      <c r="E65" s="23">
        <v>11.7</v>
      </c>
      <c r="F65" s="2">
        <f t="shared" si="0"/>
        <v>0.44999999999999996</v>
      </c>
    </row>
    <row r="66" spans="1:6" s="1" customFormat="1" ht="14.25">
      <c r="A66" s="9"/>
      <c r="B66" s="14" t="s">
        <v>2</v>
      </c>
      <c r="C66" s="12" t="s">
        <v>8</v>
      </c>
      <c r="D66" s="31">
        <v>26</v>
      </c>
      <c r="E66" s="23">
        <v>11.7</v>
      </c>
      <c r="F66" s="2">
        <f t="shared" si="0"/>
        <v>0.44999999999999996</v>
      </c>
    </row>
    <row r="67" spans="1:6" s="1" customFormat="1" ht="14.25">
      <c r="A67" s="9"/>
      <c r="B67" s="13" t="s">
        <v>1</v>
      </c>
      <c r="C67" s="12" t="s">
        <v>8</v>
      </c>
      <c r="D67" s="31"/>
      <c r="E67" s="23">
        <v>1.7</v>
      </c>
      <c r="F67" s="2" t="e">
        <f t="shared" si="0"/>
        <v>#DIV/0!</v>
      </c>
    </row>
    <row r="68" spans="1:6" s="1" customFormat="1" ht="12.75">
      <c r="A68" s="10">
        <v>6</v>
      </c>
      <c r="B68" s="5" t="s">
        <v>7</v>
      </c>
      <c r="C68" s="4" t="s">
        <v>4</v>
      </c>
      <c r="D68" s="30"/>
      <c r="E68" s="33">
        <v>142.5</v>
      </c>
      <c r="F68" s="2" t="e">
        <f t="shared" si="0"/>
        <v>#DIV/0!</v>
      </c>
    </row>
    <row r="69" spans="1:6" s="1" customFormat="1" ht="14.25">
      <c r="A69" s="9"/>
      <c r="B69" s="5" t="s">
        <v>3</v>
      </c>
      <c r="C69" s="4" t="s">
        <v>6</v>
      </c>
      <c r="D69" s="30"/>
      <c r="E69" s="33">
        <v>26.4</v>
      </c>
      <c r="F69" s="2" t="e">
        <f t="shared" ref="F69:F75" si="5">E69/D69</f>
        <v>#DIV/0!</v>
      </c>
    </row>
    <row r="70" spans="1:6" s="1" customFormat="1" ht="14.25">
      <c r="A70" s="9"/>
      <c r="B70" s="7" t="s">
        <v>2</v>
      </c>
      <c r="C70" s="4" t="s">
        <v>6</v>
      </c>
      <c r="D70" s="30"/>
      <c r="E70" s="33">
        <v>26.4</v>
      </c>
      <c r="F70" s="2" t="e">
        <f t="shared" si="5"/>
        <v>#DIV/0!</v>
      </c>
    </row>
    <row r="71" spans="1:6" s="1" customFormat="1" ht="14.25">
      <c r="A71" s="9"/>
      <c r="B71" s="5" t="s">
        <v>1</v>
      </c>
      <c r="C71" s="4" t="s">
        <v>6</v>
      </c>
      <c r="D71" s="30"/>
      <c r="E71" s="3">
        <v>20.9</v>
      </c>
      <c r="F71" s="2" t="e">
        <f t="shared" si="5"/>
        <v>#DIV/0!</v>
      </c>
    </row>
    <row r="72" spans="1:6" s="1" customFormat="1" ht="12.75">
      <c r="A72" s="27">
        <v>7</v>
      </c>
      <c r="B72" s="5" t="s">
        <v>5</v>
      </c>
      <c r="C72" s="4" t="s">
        <v>4</v>
      </c>
      <c r="D72" s="30">
        <f t="shared" ref="D72:E74" si="6">D52+D11+D68</f>
        <v>3156</v>
      </c>
      <c r="E72" s="3">
        <f t="shared" si="6"/>
        <v>2168.6</v>
      </c>
      <c r="F72" s="2">
        <f t="shared" si="5"/>
        <v>0.68713561470215456</v>
      </c>
    </row>
    <row r="73" spans="1:6" s="1" customFormat="1">
      <c r="A73" s="8"/>
      <c r="B73" s="5" t="s">
        <v>3</v>
      </c>
      <c r="C73" s="4" t="s">
        <v>0</v>
      </c>
      <c r="D73" s="30">
        <f t="shared" si="6"/>
        <v>78.099999999999994</v>
      </c>
      <c r="E73" s="3">
        <f t="shared" si="6"/>
        <v>81.8</v>
      </c>
      <c r="F73" s="2">
        <f t="shared" si="5"/>
        <v>1.0473751600512164</v>
      </c>
    </row>
    <row r="74" spans="1:6" s="1" customFormat="1">
      <c r="A74" s="8"/>
      <c r="B74" s="7" t="s">
        <v>2</v>
      </c>
      <c r="C74" s="4" t="s">
        <v>0</v>
      </c>
      <c r="D74" s="30">
        <f t="shared" si="6"/>
        <v>73.3</v>
      </c>
      <c r="E74" s="3">
        <f t="shared" si="6"/>
        <v>75.5</v>
      </c>
      <c r="F74" s="2">
        <f t="shared" si="5"/>
        <v>1.0300136425648023</v>
      </c>
    </row>
    <row r="75" spans="1:6" s="1" customFormat="1" ht="14.25">
      <c r="A75" s="6"/>
      <c r="B75" s="5" t="s">
        <v>1</v>
      </c>
      <c r="C75" s="4" t="s">
        <v>0</v>
      </c>
      <c r="D75" s="30">
        <f>D55+D14</f>
        <v>18.899999999999999</v>
      </c>
      <c r="E75" s="3">
        <f>E55+E14+E71</f>
        <v>42.3</v>
      </c>
      <c r="F75" s="2">
        <f t="shared" si="5"/>
        <v>2.2380952380952381</v>
      </c>
    </row>
  </sheetData>
  <mergeCells count="2">
    <mergeCell ref="A1:F1"/>
    <mergeCell ref="A2:F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75"/>
  <sheetViews>
    <sheetView topLeftCell="A40" workbookViewId="0">
      <selection sqref="A1:XFD75"/>
    </sheetView>
  </sheetViews>
  <sheetFormatPr defaultRowHeight="15"/>
  <cols>
    <col min="1" max="1" width="7.7109375" customWidth="1"/>
    <col min="2" max="2" width="27.7109375" customWidth="1"/>
  </cols>
  <sheetData>
    <row r="1" spans="1:7" s="1" customFormat="1" ht="17.25" customHeight="1">
      <c r="A1" s="35" t="s">
        <v>36</v>
      </c>
      <c r="B1" s="35"/>
      <c r="C1" s="35"/>
      <c r="D1" s="35"/>
      <c r="E1" s="35"/>
      <c r="F1" s="35"/>
    </row>
    <row r="2" spans="1:7" s="1" customFormat="1" ht="30" customHeight="1">
      <c r="A2" s="36" t="s">
        <v>38</v>
      </c>
      <c r="B2" s="36"/>
      <c r="C2" s="36"/>
      <c r="D2" s="36"/>
      <c r="E2" s="36"/>
      <c r="F2" s="36"/>
      <c r="G2" s="26"/>
    </row>
    <row r="3" spans="1:7" s="1" customFormat="1" ht="12.75">
      <c r="A3" s="26"/>
      <c r="B3" s="26"/>
      <c r="C3" s="26"/>
      <c r="D3" s="28"/>
      <c r="E3" s="26"/>
      <c r="F3" s="26"/>
      <c r="G3" s="26"/>
    </row>
    <row r="4" spans="1:7" s="1" customFormat="1" ht="38.25">
      <c r="A4" s="25" t="s">
        <v>35</v>
      </c>
      <c r="B4" s="22" t="s">
        <v>34</v>
      </c>
      <c r="C4" s="25" t="s">
        <v>33</v>
      </c>
      <c r="D4" s="29" t="s">
        <v>32</v>
      </c>
      <c r="E4" s="12" t="s">
        <v>31</v>
      </c>
      <c r="F4" s="24" t="s">
        <v>30</v>
      </c>
    </row>
    <row r="5" spans="1:7" s="1" customFormat="1" ht="25.5">
      <c r="A5" s="9">
        <v>1</v>
      </c>
      <c r="B5" s="18" t="s">
        <v>29</v>
      </c>
      <c r="C5" s="4" t="s">
        <v>4</v>
      </c>
      <c r="D5" s="30">
        <v>827</v>
      </c>
      <c r="E5" s="3">
        <v>832.1</v>
      </c>
      <c r="F5" s="2">
        <f t="shared" ref="F5:F68" si="0">E5/D5</f>
        <v>1.0061668681983071</v>
      </c>
    </row>
    <row r="6" spans="1:7" s="1" customFormat="1" ht="38.25">
      <c r="A6" s="9">
        <v>2</v>
      </c>
      <c r="B6" s="18" t="s">
        <v>28</v>
      </c>
      <c r="C6" s="4" t="s">
        <v>4</v>
      </c>
      <c r="D6" s="30">
        <v>767</v>
      </c>
      <c r="E6" s="3">
        <v>465.4</v>
      </c>
      <c r="F6" s="2">
        <f t="shared" si="0"/>
        <v>0.60677966101694913</v>
      </c>
    </row>
    <row r="7" spans="1:7" s="1" customFormat="1" ht="25.5">
      <c r="A7" s="9">
        <v>3</v>
      </c>
      <c r="B7" s="18" t="s">
        <v>27</v>
      </c>
      <c r="C7" s="4" t="s">
        <v>4</v>
      </c>
      <c r="D7" s="30"/>
      <c r="E7" s="3">
        <v>189.9</v>
      </c>
      <c r="F7" s="2" t="e">
        <f t="shared" si="0"/>
        <v>#DIV/0!</v>
      </c>
    </row>
    <row r="8" spans="1:7" s="1" customFormat="1" ht="14.25">
      <c r="A8" s="9"/>
      <c r="B8" s="14" t="s">
        <v>3</v>
      </c>
      <c r="C8" s="12" t="s">
        <v>8</v>
      </c>
      <c r="D8" s="31"/>
      <c r="E8" s="23">
        <v>41.3</v>
      </c>
      <c r="F8" s="2" t="e">
        <f t="shared" si="0"/>
        <v>#DIV/0!</v>
      </c>
    </row>
    <row r="9" spans="1:7" s="1" customFormat="1" ht="14.25">
      <c r="A9" s="9"/>
      <c r="B9" s="14" t="s">
        <v>2</v>
      </c>
      <c r="C9" s="12" t="s">
        <v>8</v>
      </c>
      <c r="D9" s="32"/>
      <c r="E9" s="23">
        <v>41.3</v>
      </c>
      <c r="F9" s="2" t="e">
        <f t="shared" si="0"/>
        <v>#DIV/0!</v>
      </c>
    </row>
    <row r="10" spans="1:7" s="1" customFormat="1" ht="14.25">
      <c r="A10" s="9"/>
      <c r="B10" s="14" t="s">
        <v>1</v>
      </c>
      <c r="C10" s="12" t="s">
        <v>8</v>
      </c>
      <c r="D10" s="32"/>
      <c r="E10" s="23">
        <v>34</v>
      </c>
      <c r="F10" s="2" t="e">
        <f t="shared" si="0"/>
        <v>#DIV/0!</v>
      </c>
    </row>
    <row r="11" spans="1:7" s="1" customFormat="1" ht="25.5">
      <c r="A11" s="9">
        <v>4</v>
      </c>
      <c r="B11" s="18" t="s">
        <v>26</v>
      </c>
      <c r="C11" s="4" t="s">
        <v>4</v>
      </c>
      <c r="D11" s="30">
        <f t="shared" ref="D11:E14" si="1">D16+D20+D32+D36+D44+D48</f>
        <v>1076.6999999999998</v>
      </c>
      <c r="E11" s="3">
        <f t="shared" si="1"/>
        <v>977.99999999999989</v>
      </c>
      <c r="F11" s="2">
        <f t="shared" si="0"/>
        <v>0.90833101142379502</v>
      </c>
    </row>
    <row r="12" spans="1:7" s="1" customFormat="1" ht="14.25">
      <c r="A12" s="9"/>
      <c r="B12" s="5" t="s">
        <v>3</v>
      </c>
      <c r="C12" s="4" t="s">
        <v>6</v>
      </c>
      <c r="D12" s="30">
        <f t="shared" si="1"/>
        <v>40.6</v>
      </c>
      <c r="E12" s="3">
        <f t="shared" si="1"/>
        <v>28.5</v>
      </c>
      <c r="F12" s="2">
        <f t="shared" si="0"/>
        <v>0.70197044334975367</v>
      </c>
    </row>
    <row r="13" spans="1:7" s="1" customFormat="1" ht="14.25">
      <c r="A13" s="9"/>
      <c r="B13" s="5" t="s">
        <v>2</v>
      </c>
      <c r="C13" s="4" t="s">
        <v>6</v>
      </c>
      <c r="D13" s="30">
        <f t="shared" si="1"/>
        <v>36</v>
      </c>
      <c r="E13" s="3">
        <f t="shared" si="1"/>
        <v>22.400000000000002</v>
      </c>
      <c r="F13" s="2">
        <f t="shared" si="0"/>
        <v>0.62222222222222223</v>
      </c>
    </row>
    <row r="14" spans="1:7" s="1" customFormat="1" ht="12.75">
      <c r="A14" s="20"/>
      <c r="B14" s="5" t="s">
        <v>1</v>
      </c>
      <c r="C14" s="4" t="s">
        <v>17</v>
      </c>
      <c r="D14" s="30">
        <f t="shared" si="1"/>
        <v>16.2</v>
      </c>
      <c r="E14" s="3">
        <f t="shared" si="1"/>
        <v>11.200000000000001</v>
      </c>
      <c r="F14" s="2">
        <f t="shared" si="0"/>
        <v>0.6913580246913581</v>
      </c>
    </row>
    <row r="15" spans="1:7" s="1" customFormat="1" ht="12.75">
      <c r="A15" s="20"/>
      <c r="B15" s="13" t="s">
        <v>25</v>
      </c>
      <c r="C15" s="22"/>
      <c r="D15" s="32"/>
      <c r="E15" s="11"/>
      <c r="F15" s="2"/>
    </row>
    <row r="16" spans="1:7" s="1" customFormat="1" ht="12.75">
      <c r="A16" s="21">
        <v>4.0999999999999996</v>
      </c>
      <c r="B16" s="16" t="s">
        <v>24</v>
      </c>
      <c r="C16" s="4" t="s">
        <v>4</v>
      </c>
      <c r="D16" s="30">
        <v>142.4</v>
      </c>
      <c r="E16" s="3">
        <v>157.9</v>
      </c>
      <c r="F16" s="2">
        <f t="shared" si="0"/>
        <v>1.1088483146067416</v>
      </c>
    </row>
    <row r="17" spans="1:6" s="1" customFormat="1" ht="14.25">
      <c r="A17" s="20"/>
      <c r="B17" s="13" t="s">
        <v>3</v>
      </c>
      <c r="C17" s="12" t="s">
        <v>8</v>
      </c>
      <c r="D17" s="32">
        <v>1</v>
      </c>
      <c r="E17" s="11">
        <v>1.6</v>
      </c>
      <c r="F17" s="2">
        <f t="shared" si="0"/>
        <v>1.6</v>
      </c>
    </row>
    <row r="18" spans="1:6" s="1" customFormat="1" ht="14.25">
      <c r="A18" s="9"/>
      <c r="B18" s="13" t="s">
        <v>2</v>
      </c>
      <c r="C18" s="12" t="s">
        <v>8</v>
      </c>
      <c r="D18" s="32"/>
      <c r="E18" s="11"/>
      <c r="F18" s="2" t="e">
        <f t="shared" si="0"/>
        <v>#DIV/0!</v>
      </c>
    </row>
    <row r="19" spans="1:6" s="1" customFormat="1" ht="14.25">
      <c r="A19" s="9"/>
      <c r="B19" s="13" t="s">
        <v>1</v>
      </c>
      <c r="C19" s="12" t="s">
        <v>8</v>
      </c>
      <c r="D19" s="32"/>
      <c r="E19" s="11"/>
      <c r="F19" s="2"/>
    </row>
    <row r="20" spans="1:6" s="1" customFormat="1" ht="12.75">
      <c r="A20" s="17">
        <v>4.2</v>
      </c>
      <c r="B20" s="16" t="s">
        <v>23</v>
      </c>
      <c r="C20" s="4" t="s">
        <v>4</v>
      </c>
      <c r="D20" s="30">
        <v>246.6</v>
      </c>
      <c r="E20" s="3">
        <v>253.1</v>
      </c>
      <c r="F20" s="2">
        <f t="shared" si="0"/>
        <v>1.0263584752635848</v>
      </c>
    </row>
    <row r="21" spans="1:6" s="1" customFormat="1" ht="14.25">
      <c r="A21" s="9"/>
      <c r="B21" s="15" t="s">
        <v>3</v>
      </c>
      <c r="C21" s="12" t="s">
        <v>8</v>
      </c>
      <c r="D21" s="32">
        <v>4.7</v>
      </c>
      <c r="E21" s="11">
        <v>4.5999999999999996</v>
      </c>
      <c r="F21" s="2">
        <f t="shared" si="0"/>
        <v>0.97872340425531901</v>
      </c>
    </row>
    <row r="22" spans="1:6" s="1" customFormat="1" ht="14.25">
      <c r="A22" s="9"/>
      <c r="B22" s="6" t="s">
        <v>2</v>
      </c>
      <c r="C22" s="12" t="s">
        <v>8</v>
      </c>
      <c r="D22" s="32">
        <v>1.1000000000000001</v>
      </c>
      <c r="E22" s="11">
        <v>0.3</v>
      </c>
      <c r="F22" s="2">
        <f t="shared" si="0"/>
        <v>0.27272727272727271</v>
      </c>
    </row>
    <row r="23" spans="1:6" s="1" customFormat="1" ht="14.25">
      <c r="A23" s="9"/>
      <c r="B23" s="6" t="s">
        <v>1</v>
      </c>
      <c r="C23" s="12" t="s">
        <v>8</v>
      </c>
      <c r="D23" s="32"/>
      <c r="E23" s="11"/>
      <c r="F23" s="2" t="e">
        <f t="shared" si="0"/>
        <v>#DIV/0!</v>
      </c>
    </row>
    <row r="24" spans="1:6" s="1" customFormat="1" ht="12.75">
      <c r="A24" s="9"/>
      <c r="B24" s="5" t="s">
        <v>22</v>
      </c>
      <c r="C24" s="4" t="s">
        <v>4</v>
      </c>
      <c r="D24" s="30">
        <f t="shared" ref="D24:E27" si="2">D20+D16</f>
        <v>389</v>
      </c>
      <c r="E24" s="3">
        <f t="shared" si="2"/>
        <v>411</v>
      </c>
      <c r="F24" s="2">
        <f t="shared" si="0"/>
        <v>1.0565552699228791</v>
      </c>
    </row>
    <row r="25" spans="1:6" s="1" customFormat="1" ht="14.25">
      <c r="A25" s="9"/>
      <c r="B25" s="5" t="s">
        <v>3</v>
      </c>
      <c r="C25" s="4" t="s">
        <v>6</v>
      </c>
      <c r="D25" s="30">
        <f t="shared" si="2"/>
        <v>5.7</v>
      </c>
      <c r="E25" s="3">
        <f t="shared" si="2"/>
        <v>6.1999999999999993</v>
      </c>
      <c r="F25" s="2">
        <f t="shared" si="0"/>
        <v>1.0877192982456139</v>
      </c>
    </row>
    <row r="26" spans="1:6" s="1" customFormat="1" ht="14.25">
      <c r="A26" s="9"/>
      <c r="B26" s="5" t="s">
        <v>2</v>
      </c>
      <c r="C26" s="4" t="s">
        <v>6</v>
      </c>
      <c r="D26" s="30">
        <f t="shared" si="2"/>
        <v>1.1000000000000001</v>
      </c>
      <c r="E26" s="3">
        <f t="shared" si="2"/>
        <v>0.3</v>
      </c>
      <c r="F26" s="2">
        <f t="shared" si="0"/>
        <v>0.27272727272727271</v>
      </c>
    </row>
    <row r="27" spans="1:6" s="1" customFormat="1" ht="14.25">
      <c r="A27" s="9"/>
      <c r="B27" s="5" t="s">
        <v>1</v>
      </c>
      <c r="C27" s="4" t="s">
        <v>6</v>
      </c>
      <c r="D27" s="30">
        <f t="shared" si="2"/>
        <v>0</v>
      </c>
      <c r="E27" s="3">
        <f t="shared" si="2"/>
        <v>0</v>
      </c>
      <c r="F27" s="2" t="e">
        <f t="shared" si="0"/>
        <v>#DIV/0!</v>
      </c>
    </row>
    <row r="28" spans="1:6" s="1" customFormat="1" ht="12.75">
      <c r="A28" s="9"/>
      <c r="B28" s="19" t="s">
        <v>21</v>
      </c>
      <c r="C28" s="4" t="s">
        <v>4</v>
      </c>
      <c r="D28" s="30">
        <f>D24+D32+D36</f>
        <v>1063.5999999999999</v>
      </c>
      <c r="E28" s="3">
        <f>E24+E32+E36</f>
        <v>977.69999999999993</v>
      </c>
      <c r="F28" s="2">
        <f>E28/D28</f>
        <v>0.91923655509590074</v>
      </c>
    </row>
    <row r="29" spans="1:6" s="1" customFormat="1" ht="14.25">
      <c r="A29" s="9"/>
      <c r="B29" s="5" t="s">
        <v>3</v>
      </c>
      <c r="C29" s="4" t="s">
        <v>6</v>
      </c>
      <c r="D29" s="30">
        <f>D25+D33+D37</f>
        <v>40.4</v>
      </c>
      <c r="E29" s="3">
        <f t="shared" ref="E29:E31" si="3">E25+E33+E37</f>
        <v>28.5</v>
      </c>
      <c r="F29" s="2">
        <f t="shared" si="0"/>
        <v>0.70544554455445552</v>
      </c>
    </row>
    <row r="30" spans="1:6" s="1" customFormat="1" ht="14.25">
      <c r="A30" s="9"/>
      <c r="B30" s="5" t="s">
        <v>2</v>
      </c>
      <c r="C30" s="4" t="s">
        <v>6</v>
      </c>
      <c r="D30" s="30">
        <f>D26+D34+D38</f>
        <v>35.799999999999997</v>
      </c>
      <c r="E30" s="3">
        <f t="shared" si="3"/>
        <v>22.400000000000002</v>
      </c>
      <c r="F30" s="2">
        <f t="shared" si="0"/>
        <v>0.62569832402234649</v>
      </c>
    </row>
    <row r="31" spans="1:6" s="1" customFormat="1" ht="14.25">
      <c r="A31" s="9"/>
      <c r="B31" s="5" t="s">
        <v>1</v>
      </c>
      <c r="C31" s="4" t="s">
        <v>6</v>
      </c>
      <c r="D31" s="30">
        <f>D27+D35+D39+D43</f>
        <v>16.7</v>
      </c>
      <c r="E31" s="3">
        <f t="shared" si="3"/>
        <v>11.200000000000001</v>
      </c>
      <c r="F31" s="2">
        <f t="shared" si="0"/>
        <v>0.67065868263473061</v>
      </c>
    </row>
    <row r="32" spans="1:6" s="1" customFormat="1" ht="12.75">
      <c r="A32" s="17">
        <v>4.3</v>
      </c>
      <c r="B32" s="16" t="s">
        <v>20</v>
      </c>
      <c r="C32" s="4" t="s">
        <v>4</v>
      </c>
      <c r="D32" s="30">
        <v>344.6</v>
      </c>
      <c r="E32" s="3">
        <v>124.8</v>
      </c>
      <c r="F32" s="2">
        <f>E32/D32</f>
        <v>0.36215902495647123</v>
      </c>
    </row>
    <row r="33" spans="1:6" s="1" customFormat="1" ht="14.25">
      <c r="A33" s="9"/>
      <c r="B33" s="15" t="s">
        <v>3</v>
      </c>
      <c r="C33" s="12" t="s">
        <v>8</v>
      </c>
      <c r="D33" s="32">
        <v>12.8</v>
      </c>
      <c r="E33" s="11">
        <v>4.7</v>
      </c>
      <c r="F33" s="2">
        <f>E33/D33</f>
        <v>0.3671875</v>
      </c>
    </row>
    <row r="34" spans="1:6" s="1" customFormat="1" ht="14.25">
      <c r="A34" s="9"/>
      <c r="B34" s="6" t="s">
        <v>2</v>
      </c>
      <c r="C34" s="12" t="s">
        <v>8</v>
      </c>
      <c r="D34" s="32">
        <v>12.8</v>
      </c>
      <c r="E34" s="11">
        <v>4.5</v>
      </c>
      <c r="F34" s="2">
        <f>E34/D34</f>
        <v>0.3515625</v>
      </c>
    </row>
    <row r="35" spans="1:6" s="1" customFormat="1" ht="14.25">
      <c r="A35" s="9"/>
      <c r="B35" s="6" t="s">
        <v>1</v>
      </c>
      <c r="C35" s="12" t="s">
        <v>8</v>
      </c>
      <c r="D35" s="32">
        <v>5.8</v>
      </c>
      <c r="E35" s="11">
        <v>1.8</v>
      </c>
      <c r="F35" s="2">
        <f>E35/D35</f>
        <v>0.31034482758620691</v>
      </c>
    </row>
    <row r="36" spans="1:6" s="1" customFormat="1" ht="12.75">
      <c r="A36" s="17">
        <v>4.4000000000000004</v>
      </c>
      <c r="B36" s="16" t="s">
        <v>19</v>
      </c>
      <c r="C36" s="4" t="s">
        <v>4</v>
      </c>
      <c r="D36" s="30">
        <v>330</v>
      </c>
      <c r="E36" s="3">
        <v>441.9</v>
      </c>
      <c r="F36" s="2">
        <f t="shared" si="0"/>
        <v>1.3390909090909091</v>
      </c>
    </row>
    <row r="37" spans="1:6" s="1" customFormat="1" ht="14.25">
      <c r="A37" s="9"/>
      <c r="B37" s="15" t="s">
        <v>3</v>
      </c>
      <c r="C37" s="12" t="s">
        <v>8</v>
      </c>
      <c r="D37" s="32">
        <v>21.9</v>
      </c>
      <c r="E37" s="11">
        <v>17.600000000000001</v>
      </c>
      <c r="F37" s="2">
        <f t="shared" si="0"/>
        <v>0.80365296803652975</v>
      </c>
    </row>
    <row r="38" spans="1:6" s="1" customFormat="1" ht="14.25">
      <c r="A38" s="9"/>
      <c r="B38" s="6" t="s">
        <v>2</v>
      </c>
      <c r="C38" s="12" t="s">
        <v>8</v>
      </c>
      <c r="D38" s="32">
        <v>21.9</v>
      </c>
      <c r="E38" s="11">
        <v>17.600000000000001</v>
      </c>
      <c r="F38" s="2">
        <f t="shared" si="0"/>
        <v>0.80365296803652975</v>
      </c>
    </row>
    <row r="39" spans="1:6" s="1" customFormat="1" ht="14.25">
      <c r="A39" s="15"/>
      <c r="B39" s="6" t="s">
        <v>1</v>
      </c>
      <c r="C39" s="12" t="s">
        <v>8</v>
      </c>
      <c r="D39" s="32">
        <v>10.4</v>
      </c>
      <c r="E39" s="11">
        <v>9.4</v>
      </c>
      <c r="F39" s="2">
        <f t="shared" si="0"/>
        <v>0.90384615384615385</v>
      </c>
    </row>
    <row r="40" spans="1:6" s="1" customFormat="1" ht="12.75">
      <c r="A40" s="17">
        <v>4.5</v>
      </c>
      <c r="B40" s="16" t="s">
        <v>18</v>
      </c>
      <c r="C40" s="4" t="s">
        <v>4</v>
      </c>
      <c r="D40" s="30">
        <v>100.3</v>
      </c>
      <c r="E40" s="3">
        <v>90.3</v>
      </c>
      <c r="F40" s="2">
        <f t="shared" si="0"/>
        <v>0.90029910269192426</v>
      </c>
    </row>
    <row r="41" spans="1:6" s="1" customFormat="1" ht="14.25">
      <c r="A41" s="6"/>
      <c r="B41" s="6" t="s">
        <v>3</v>
      </c>
      <c r="C41" s="12" t="s">
        <v>8</v>
      </c>
      <c r="D41" s="32">
        <v>2.1</v>
      </c>
      <c r="E41" s="11">
        <v>0.8</v>
      </c>
      <c r="F41" s="2">
        <f t="shared" si="0"/>
        <v>0.38095238095238093</v>
      </c>
    </row>
    <row r="42" spans="1:6" s="1" customFormat="1" ht="12.75">
      <c r="A42" s="9"/>
      <c r="B42" s="13" t="s">
        <v>2</v>
      </c>
      <c r="C42" s="12" t="s">
        <v>17</v>
      </c>
      <c r="D42" s="32">
        <v>2.1</v>
      </c>
      <c r="E42" s="11">
        <v>0.8</v>
      </c>
      <c r="F42" s="2">
        <f t="shared" si="0"/>
        <v>0.38095238095238093</v>
      </c>
    </row>
    <row r="43" spans="1:6" s="1" customFormat="1" ht="12.75">
      <c r="A43" s="9"/>
      <c r="B43" s="15" t="s">
        <v>1</v>
      </c>
      <c r="C43" s="12" t="s">
        <v>17</v>
      </c>
      <c r="D43" s="32">
        <v>0.5</v>
      </c>
      <c r="E43" s="11">
        <v>0.3</v>
      </c>
      <c r="F43" s="2">
        <f t="shared" si="0"/>
        <v>0.6</v>
      </c>
    </row>
    <row r="44" spans="1:6" s="1" customFormat="1" ht="12.75">
      <c r="A44" s="17">
        <v>4.5999999999999996</v>
      </c>
      <c r="B44" s="16" t="s">
        <v>16</v>
      </c>
      <c r="C44" s="4" t="s">
        <v>4</v>
      </c>
      <c r="D44" s="30"/>
      <c r="E44" s="3"/>
      <c r="F44" s="2"/>
    </row>
    <row r="45" spans="1:6" s="1" customFormat="1" ht="14.25">
      <c r="A45" s="9"/>
      <c r="B45" s="6" t="s">
        <v>3</v>
      </c>
      <c r="C45" s="12" t="s">
        <v>8</v>
      </c>
      <c r="D45" s="32"/>
      <c r="E45" s="11"/>
      <c r="F45" s="2"/>
    </row>
    <row r="46" spans="1:6" s="1" customFormat="1" ht="14.25">
      <c r="A46" s="9"/>
      <c r="B46" s="6" t="s">
        <v>2</v>
      </c>
      <c r="C46" s="12" t="s">
        <v>8</v>
      </c>
      <c r="D46" s="32"/>
      <c r="E46" s="11"/>
      <c r="F46" s="2"/>
    </row>
    <row r="47" spans="1:6" s="1" customFormat="1" ht="14.25">
      <c r="A47" s="9"/>
      <c r="B47" s="6" t="s">
        <v>1</v>
      </c>
      <c r="C47" s="12" t="s">
        <v>8</v>
      </c>
      <c r="D47" s="32"/>
      <c r="E47" s="11"/>
      <c r="F47" s="2"/>
    </row>
    <row r="48" spans="1:6" s="1" customFormat="1" ht="12.75">
      <c r="A48" s="17">
        <v>4.7</v>
      </c>
      <c r="B48" s="16" t="s">
        <v>15</v>
      </c>
      <c r="C48" s="4" t="s">
        <v>4</v>
      </c>
      <c r="D48" s="30">
        <v>13.1</v>
      </c>
      <c r="E48" s="3">
        <v>0.3</v>
      </c>
      <c r="F48" s="2">
        <f t="shared" si="0"/>
        <v>2.2900763358778626E-2</v>
      </c>
    </row>
    <row r="49" spans="1:6" s="1" customFormat="1" ht="14.25">
      <c r="A49" s="9"/>
      <c r="B49" s="15" t="s">
        <v>3</v>
      </c>
      <c r="C49" s="12" t="s">
        <v>8</v>
      </c>
      <c r="D49" s="32">
        <v>0.2</v>
      </c>
      <c r="E49" s="11"/>
      <c r="F49" s="2">
        <f t="shared" si="0"/>
        <v>0</v>
      </c>
    </row>
    <row r="50" spans="1:6" s="1" customFormat="1" ht="14.25">
      <c r="A50" s="9"/>
      <c r="B50" s="14" t="s">
        <v>2</v>
      </c>
      <c r="C50" s="12" t="s">
        <v>8</v>
      </c>
      <c r="D50" s="32">
        <v>0.2</v>
      </c>
      <c r="E50" s="11"/>
      <c r="F50" s="2">
        <f t="shared" si="0"/>
        <v>0</v>
      </c>
    </row>
    <row r="51" spans="1:6" s="1" customFormat="1" ht="14.25">
      <c r="A51" s="9"/>
      <c r="B51" s="13" t="s">
        <v>1</v>
      </c>
      <c r="C51" s="12" t="s">
        <v>8</v>
      </c>
      <c r="D51" s="32"/>
      <c r="E51" s="11"/>
      <c r="F51" s="2" t="e">
        <f t="shared" si="0"/>
        <v>#DIV/0!</v>
      </c>
    </row>
    <row r="52" spans="1:6" s="1" customFormat="1" ht="12.75">
      <c r="A52" s="17" t="s">
        <v>14</v>
      </c>
      <c r="B52" s="5" t="s">
        <v>13</v>
      </c>
      <c r="C52" s="4" t="s">
        <v>4</v>
      </c>
      <c r="D52" s="30">
        <f t="shared" ref="D52:E55" si="4">D56+D60+D64+D40</f>
        <v>1810.5</v>
      </c>
      <c r="E52" s="3">
        <f t="shared" si="4"/>
        <v>909.6</v>
      </c>
      <c r="F52" s="2">
        <f t="shared" si="0"/>
        <v>0.50240265120132566</v>
      </c>
    </row>
    <row r="53" spans="1:6" s="1" customFormat="1" ht="14.25">
      <c r="A53" s="17"/>
      <c r="B53" s="5" t="s">
        <v>3</v>
      </c>
      <c r="C53" s="4" t="s">
        <v>6</v>
      </c>
      <c r="D53" s="30">
        <f t="shared" si="4"/>
        <v>31.4</v>
      </c>
      <c r="E53" s="3">
        <f t="shared" si="4"/>
        <v>24.900000000000002</v>
      </c>
      <c r="F53" s="2">
        <f t="shared" si="0"/>
        <v>0.79299363057324856</v>
      </c>
    </row>
    <row r="54" spans="1:6" s="1" customFormat="1" ht="14.25">
      <c r="A54" s="17"/>
      <c r="B54" s="7" t="s">
        <v>2</v>
      </c>
      <c r="C54" s="4" t="s">
        <v>6</v>
      </c>
      <c r="D54" s="30">
        <f t="shared" si="4"/>
        <v>31.2</v>
      </c>
      <c r="E54" s="3">
        <f t="shared" si="4"/>
        <v>24.7</v>
      </c>
      <c r="F54" s="2">
        <f t="shared" si="0"/>
        <v>0.79166666666666663</v>
      </c>
    </row>
    <row r="55" spans="1:6" s="1" customFormat="1" ht="14.25">
      <c r="A55" s="17"/>
      <c r="B55" s="5" t="s">
        <v>1</v>
      </c>
      <c r="C55" s="4" t="s">
        <v>6</v>
      </c>
      <c r="D55" s="30">
        <f t="shared" si="4"/>
        <v>1.2</v>
      </c>
      <c r="E55" s="3">
        <f t="shared" si="4"/>
        <v>10.4</v>
      </c>
      <c r="F55" s="2">
        <f t="shared" si="0"/>
        <v>8.6666666666666679</v>
      </c>
    </row>
    <row r="56" spans="1:6" s="1" customFormat="1" ht="12.75">
      <c r="A56" s="17">
        <v>5.0999999999999996</v>
      </c>
      <c r="B56" s="16" t="s">
        <v>12</v>
      </c>
      <c r="C56" s="4" t="s">
        <v>4</v>
      </c>
      <c r="D56" s="30">
        <v>46.4</v>
      </c>
      <c r="E56" s="3">
        <v>41.4</v>
      </c>
      <c r="F56" s="2">
        <f t="shared" si="0"/>
        <v>0.89224137931034486</v>
      </c>
    </row>
    <row r="57" spans="1:6" s="1" customFormat="1" ht="14.25">
      <c r="A57" s="9"/>
      <c r="B57" s="15" t="s">
        <v>3</v>
      </c>
      <c r="C57" s="12" t="s">
        <v>8</v>
      </c>
      <c r="D57" s="31">
        <v>5.2</v>
      </c>
      <c r="E57" s="23">
        <v>13</v>
      </c>
      <c r="F57" s="2">
        <f t="shared" si="0"/>
        <v>2.5</v>
      </c>
    </row>
    <row r="58" spans="1:6" s="1" customFormat="1" ht="14.25">
      <c r="A58" s="9"/>
      <c r="B58" s="14" t="s">
        <v>2</v>
      </c>
      <c r="C58" s="12" t="s">
        <v>8</v>
      </c>
      <c r="D58" s="31">
        <v>5.2</v>
      </c>
      <c r="E58" s="23">
        <v>13</v>
      </c>
      <c r="F58" s="2">
        <f t="shared" si="0"/>
        <v>2.5</v>
      </c>
    </row>
    <row r="59" spans="1:6" s="1" customFormat="1" ht="14.25">
      <c r="A59" s="9"/>
      <c r="B59" s="13" t="s">
        <v>1</v>
      </c>
      <c r="C59" s="12" t="s">
        <v>8</v>
      </c>
      <c r="D59" s="31">
        <v>0.7</v>
      </c>
      <c r="E59" s="23">
        <v>8.4</v>
      </c>
      <c r="F59" s="2">
        <f t="shared" si="0"/>
        <v>12.000000000000002</v>
      </c>
    </row>
    <row r="60" spans="1:6" s="1" customFormat="1" ht="25.5">
      <c r="A60" s="17">
        <v>5.2</v>
      </c>
      <c r="B60" s="18" t="s">
        <v>11</v>
      </c>
      <c r="C60" s="4" t="s">
        <v>4</v>
      </c>
      <c r="D60" s="30">
        <v>13.8</v>
      </c>
      <c r="E60" s="3">
        <v>11.2</v>
      </c>
      <c r="F60" s="2">
        <f t="shared" si="0"/>
        <v>0.81159420289855067</v>
      </c>
    </row>
    <row r="61" spans="1:6" s="1" customFormat="1" ht="14.25">
      <c r="A61" s="9"/>
      <c r="B61" s="13" t="s">
        <v>10</v>
      </c>
      <c r="C61" s="12" t="s">
        <v>8</v>
      </c>
      <c r="D61" s="31">
        <v>0.2</v>
      </c>
      <c r="E61" s="23">
        <v>0.2</v>
      </c>
      <c r="F61" s="2">
        <f t="shared" si="0"/>
        <v>1</v>
      </c>
    </row>
    <row r="62" spans="1:6" s="1" customFormat="1" ht="12.75" customHeight="1">
      <c r="A62" s="9"/>
      <c r="B62" s="14" t="s">
        <v>2</v>
      </c>
      <c r="C62" s="12" t="s">
        <v>8</v>
      </c>
      <c r="D62" s="31"/>
      <c r="E62" s="23"/>
      <c r="F62" s="2" t="e">
        <f t="shared" si="0"/>
        <v>#DIV/0!</v>
      </c>
    </row>
    <row r="63" spans="1:6" s="1" customFormat="1" ht="14.25">
      <c r="A63" s="9"/>
      <c r="B63" s="15" t="s">
        <v>1</v>
      </c>
      <c r="C63" s="12" t="s">
        <v>8</v>
      </c>
      <c r="D63" s="31"/>
      <c r="E63" s="23"/>
      <c r="F63" s="2"/>
    </row>
    <row r="64" spans="1:6" s="1" customFormat="1" ht="12.75">
      <c r="A64" s="17">
        <v>5.3</v>
      </c>
      <c r="B64" s="16" t="s">
        <v>9</v>
      </c>
      <c r="C64" s="4" t="s">
        <v>4</v>
      </c>
      <c r="D64" s="30">
        <v>1650</v>
      </c>
      <c r="E64" s="3">
        <v>766.7</v>
      </c>
      <c r="F64" s="2">
        <f t="shared" si="0"/>
        <v>0.46466666666666667</v>
      </c>
    </row>
    <row r="65" spans="1:6" s="1" customFormat="1" ht="14.25">
      <c r="A65" s="9"/>
      <c r="B65" s="15" t="s">
        <v>3</v>
      </c>
      <c r="C65" s="12" t="s">
        <v>8</v>
      </c>
      <c r="D65" s="31">
        <v>23.9</v>
      </c>
      <c r="E65" s="23">
        <v>10.9</v>
      </c>
      <c r="F65" s="2">
        <f t="shared" si="0"/>
        <v>0.45606694560669458</v>
      </c>
    </row>
    <row r="66" spans="1:6" s="1" customFormat="1" ht="14.25">
      <c r="A66" s="9"/>
      <c r="B66" s="14" t="s">
        <v>2</v>
      </c>
      <c r="C66" s="12" t="s">
        <v>8</v>
      </c>
      <c r="D66" s="31">
        <v>23.9</v>
      </c>
      <c r="E66" s="23">
        <v>10.9</v>
      </c>
      <c r="F66" s="2">
        <f t="shared" si="0"/>
        <v>0.45606694560669458</v>
      </c>
    </row>
    <row r="67" spans="1:6" s="1" customFormat="1" ht="14.25">
      <c r="A67" s="9"/>
      <c r="B67" s="13" t="s">
        <v>1</v>
      </c>
      <c r="C67" s="12" t="s">
        <v>8</v>
      </c>
      <c r="D67" s="31"/>
      <c r="E67" s="23">
        <v>1.7</v>
      </c>
      <c r="F67" s="2" t="e">
        <f t="shared" si="0"/>
        <v>#DIV/0!</v>
      </c>
    </row>
    <row r="68" spans="1:6" s="1" customFormat="1" ht="12.75">
      <c r="A68" s="10">
        <v>6</v>
      </c>
      <c r="B68" s="5" t="s">
        <v>7</v>
      </c>
      <c r="C68" s="4" t="s">
        <v>4</v>
      </c>
      <c r="D68" s="30"/>
      <c r="E68" s="3">
        <v>121.7</v>
      </c>
      <c r="F68" s="2" t="e">
        <f t="shared" si="0"/>
        <v>#DIV/0!</v>
      </c>
    </row>
    <row r="69" spans="1:6" s="1" customFormat="1" ht="14.25">
      <c r="A69" s="9"/>
      <c r="B69" s="5" t="s">
        <v>3</v>
      </c>
      <c r="C69" s="4" t="s">
        <v>6</v>
      </c>
      <c r="D69" s="30"/>
      <c r="E69" s="3">
        <v>20.7</v>
      </c>
      <c r="F69" s="2" t="e">
        <f t="shared" ref="F69:F75" si="5">E69/D69</f>
        <v>#DIV/0!</v>
      </c>
    </row>
    <row r="70" spans="1:6" s="1" customFormat="1" ht="14.25">
      <c r="A70" s="9"/>
      <c r="B70" s="7" t="s">
        <v>2</v>
      </c>
      <c r="C70" s="4" t="s">
        <v>6</v>
      </c>
      <c r="D70" s="30"/>
      <c r="E70" s="3">
        <v>20.7</v>
      </c>
      <c r="F70" s="2" t="e">
        <f t="shared" si="5"/>
        <v>#DIV/0!</v>
      </c>
    </row>
    <row r="71" spans="1:6" s="1" customFormat="1" ht="14.25">
      <c r="A71" s="9"/>
      <c r="B71" s="5" t="s">
        <v>1</v>
      </c>
      <c r="C71" s="4" t="s">
        <v>6</v>
      </c>
      <c r="D71" s="30"/>
      <c r="E71" s="3">
        <v>16.399999999999999</v>
      </c>
      <c r="F71" s="2" t="e">
        <f t="shared" si="5"/>
        <v>#DIV/0!</v>
      </c>
    </row>
    <row r="72" spans="1:6" s="1" customFormat="1" ht="12.75">
      <c r="A72" s="27">
        <v>7</v>
      </c>
      <c r="B72" s="5" t="s">
        <v>5</v>
      </c>
      <c r="C72" s="4" t="s">
        <v>4</v>
      </c>
      <c r="D72" s="30">
        <f t="shared" ref="D72:E74" si="6">D52+D11+D68</f>
        <v>2887.2</v>
      </c>
      <c r="E72" s="3">
        <f t="shared" si="6"/>
        <v>2009.3</v>
      </c>
      <c r="F72" s="2">
        <f t="shared" si="5"/>
        <v>0.69593377666943756</v>
      </c>
    </row>
    <row r="73" spans="1:6" s="1" customFormat="1">
      <c r="A73" s="8"/>
      <c r="B73" s="5" t="s">
        <v>3</v>
      </c>
      <c r="C73" s="4" t="s">
        <v>0</v>
      </c>
      <c r="D73" s="30">
        <f t="shared" si="6"/>
        <v>72</v>
      </c>
      <c r="E73" s="3">
        <f t="shared" si="6"/>
        <v>74.100000000000009</v>
      </c>
      <c r="F73" s="2">
        <f t="shared" si="5"/>
        <v>1.0291666666666668</v>
      </c>
    </row>
    <row r="74" spans="1:6" s="1" customFormat="1">
      <c r="A74" s="8"/>
      <c r="B74" s="7" t="s">
        <v>2</v>
      </c>
      <c r="C74" s="4" t="s">
        <v>0</v>
      </c>
      <c r="D74" s="30">
        <f t="shared" si="6"/>
        <v>67.2</v>
      </c>
      <c r="E74" s="3">
        <f t="shared" si="6"/>
        <v>67.8</v>
      </c>
      <c r="F74" s="2">
        <f t="shared" si="5"/>
        <v>1.0089285714285714</v>
      </c>
    </row>
    <row r="75" spans="1:6" s="1" customFormat="1" ht="14.25">
      <c r="A75" s="6"/>
      <c r="B75" s="5" t="s">
        <v>1</v>
      </c>
      <c r="C75" s="4" t="s">
        <v>0</v>
      </c>
      <c r="D75" s="30">
        <f>D55+D14</f>
        <v>17.399999999999999</v>
      </c>
      <c r="E75" s="3">
        <f>E55+E14+E71</f>
        <v>38</v>
      </c>
      <c r="F75" s="2">
        <f t="shared" si="5"/>
        <v>2.1839080459770117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2024-11-06T06:56:28Z</cp:lastPrinted>
  <dcterms:created xsi:type="dcterms:W3CDTF">2021-04-23T09:15:42Z</dcterms:created>
  <dcterms:modified xsi:type="dcterms:W3CDTF">2025-02-21T11:29:31Z</dcterms:modified>
</cp:coreProperties>
</file>